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3"/>
  </bookViews>
  <sheets>
    <sheet name="Manual" sheetId="1" state="visible" r:id="rId2"/>
    <sheet name="VIDYALAYA INFO" sheetId="2" state="visible" r:id="rId3"/>
    <sheet name="PASTE DATA" sheetId="3" state="visible" r:id="rId4"/>
    <sheet name="ENTRY" sheetId="4" state="visible" r:id="rId5"/>
    <sheet name="DATA" sheetId="5" state="hidden" r:id="rId6"/>
    <sheet name="MAIN" sheetId="6" state="visible" r:id="rId7"/>
    <sheet name="10A" sheetId="7" state="visible" r:id="rId8"/>
    <sheet name="10B" sheetId="8" state="visible" r:id="rId9"/>
    <sheet name="10C" sheetId="9" state="visible" r:id="rId10"/>
    <sheet name="10D" sheetId="10" state="visible" r:id="rId11"/>
    <sheet name="10E" sheetId="11" state="visible" r:id="rId12"/>
    <sheet name="10F" sheetId="12" state="visible" r:id="rId13"/>
    <sheet name="10G" sheetId="13" state="visible" r:id="rId14"/>
    <sheet name="10H" sheetId="14" state="visible" r:id="rId15"/>
  </sheets>
  <definedNames>
    <definedName function="false" hidden="false" localSheetId="6" name="_xlnm.Print_Area" vbProcedure="false">10A!$B$1:$AM$15</definedName>
    <definedName function="false" hidden="false" localSheetId="7" name="_xlnm.Print_Area" vbProcedure="false">10B!$A$1:$M$13</definedName>
    <definedName function="false" hidden="false" localSheetId="8" name="_xlnm.Print_Area" vbProcedure="false">10C!$A$1:$G$23</definedName>
    <definedName function="false" hidden="false" localSheetId="10" name="_xlnm.Print_Area" vbProcedure="false">10E!$B$1:$H$12</definedName>
    <definedName function="false" hidden="false" localSheetId="12" name="_xlnm.Print_Area" vbProcedure="false">10G!$A$1:$L$13</definedName>
    <definedName function="false" hidden="false" localSheetId="13" name="_xlnm.Print_Area" vbProcedure="false">10H!$A$1:$E$11</definedName>
    <definedName function="false" hidden="false" localSheetId="5" name="_xlnm.Print_Area" vbProcedure="false">MAIN!$A$1:$AC$71</definedName>
    <definedName function="false" hidden="false" localSheetId="0" name="_xlnm.Print_Area" vbProcedure="false">Manual!$A$2:$L$30</definedName>
    <definedName function="false" hidden="false" localSheetId="0" name="_xlnm.Print_Area" vbProcedure="false">Manual!$A$2:$L$30</definedName>
    <definedName function="false" hidden="false" localSheetId="5" name="_xlnm.Print_Area" vbProcedure="false">MAIN!$A$1:$AC$71</definedName>
    <definedName function="false" hidden="false" localSheetId="6" name="_xlnm.Print_Area" vbProcedure="false">10A!$B$1:$AM$15</definedName>
    <definedName function="false" hidden="false" localSheetId="7" name="_xlnm.Print_Area" vbProcedure="false">10B!$A$1:$M$13</definedName>
    <definedName function="false" hidden="false" localSheetId="8" name="_xlnm.Print_Area" vbProcedure="false">10C!$A$1:$G$23</definedName>
    <definedName function="false" hidden="false" localSheetId="10" name="_xlnm.Print_Area" vbProcedure="false">10E!$B$1:$H$12</definedName>
    <definedName function="false" hidden="false" localSheetId="12" name="_xlnm.Print_Area" vbProcedure="false">10G!$A$1:$L$13</definedName>
    <definedName function="false" hidden="false" localSheetId="13" name="_xlnm.Print_Area" vbProcedure="false">10H!$A$1:$E$11</definedName>
  </definedNames>
  <calcPr iterateCount="100" refMode="A1" iterate="false" iterateDelta="0.0001"/>
</workbook>
</file>

<file path=xl/sharedStrings.xml><?xml version="1.0" encoding="utf-8"?>
<sst xmlns="http://schemas.openxmlformats.org/spreadsheetml/2006/main" count="1887" uniqueCount="252">
  <si>
    <t>Disclaimer: We are not responsible for any inadvertent error that may have crept in the Analysis being done on this workbook. The analysis on this workbook is for immediate information to the indivisual.</t>
  </si>
  <si>
    <t>CBSE X CLASS RESULT ANALYSIS WORKBOOK</t>
  </si>
  <si>
    <t>Please read these Instructions carefully !</t>
  </si>
  <si>
    <t>Fill Vidyalaya Information first then goto Next Step</t>
  </si>
  <si>
    <t>If result text file is not available , please manually fill the entry sheet (GENDER ,ROLL NO , NAME, CODE, MARKS, GRADE) of all students.
DO NOT FILL THE DATA OF STUDENTS WITH LATE RESULT.</t>
  </si>
  <si>
    <r>
      <t xml:space="preserve">STEP 1: OPEN CBSE RESULT TEXT FILE AND COPY ALL DATA FROM THIS FILE.
STEP 2: PASTE  DATA INTO </t>
    </r>
    <r>
      <rPr>
        <sz val="12"/>
        <color rgb="FFFF0000"/>
        <rFont val="Century Schoolbook"/>
        <family val="1"/>
        <charset val="1"/>
      </rPr>
      <t xml:space="preserve">PASTE DATA</t>
    </r>
    <r>
      <rPr>
        <sz val="12"/>
        <color rgb="FF000000"/>
        <rFont val="Century Schoolbook"/>
        <family val="1"/>
        <charset val="1"/>
      </rPr>
      <t xml:space="preserve"> SHEET AND  GOTO </t>
    </r>
    <r>
      <rPr>
        <b val="true"/>
        <sz val="12"/>
        <color rgb="FF000000"/>
        <rFont val="Century Schoolbook"/>
        <family val="1"/>
        <charset val="1"/>
      </rPr>
      <t xml:space="preserve">DATA</t>
    </r>
    <r>
      <rPr>
        <sz val="12"/>
        <color rgb="FF000000"/>
        <rFont val="Century Schoolbook"/>
        <family val="1"/>
        <charset val="1"/>
      </rPr>
      <t xml:space="preserve"> TAB.
STEP 3: CLICK ON THE "TEXT TO COLUMNS" OPTION UNDER DATA TAB AND FOLLOW ALL INSTRUCTIONS.
STEP 4: TO AUTOFIT COLUMN  WIDTH PRESS Ctrl+A(a) THEN PRESS Alt+H(h) THEN PRESS O(o) THEN PRESS I(i).
STEP 5: REMOVE UNWANTED ROWS AND COLUMNS FROM THE SHEET.
STEP 6: COPY DATA ONLY UNDER ROLL NO, NAME and SUB CODE - MARK- GRADE COLUMNS from PASTE DATA SHEET (  for 5 subjects 17 columns (A-Q) and for 6 subjects 20 columns(A -T) needs to be copy ) AND PASTE THE DATA IN ENTRY SHEET. THEN MANNUALY FILL GENDER(M/F) COLUMN. 
STEP 7: IF A STUDENT HAS [E] GRADE IN ANY SUBJECT , PLEASE MAKE SURE THAT IN THE MARK COLUMN OF THE CORRESPONDING SUBJECT [FT] OR [F] IS WRITTEN ALONG WITH MARKS  e.g 36FT OR 36F.
</t>
    </r>
    <r>
      <rPr>
        <b val="true"/>
        <sz val="12"/>
        <color rgb="FF0000CC"/>
        <rFont val="Century Schoolbook"/>
        <family val="1"/>
        <charset val="1"/>
      </rPr>
      <t xml:space="preserve">STEP 8: DONE !
</t>
    </r>
    <r>
      <rPr>
        <sz val="12"/>
        <color rgb="FF000000"/>
        <rFont val="Century Schoolbook"/>
        <family val="1"/>
        <charset val="1"/>
      </rPr>
      <t xml:space="preserve">
</t>
    </r>
    <r>
      <rPr>
        <b val="true"/>
        <sz val="12"/>
        <color rgb="FF000000"/>
        <rFont val="Century Schoolbook"/>
        <family val="1"/>
        <charset val="1"/>
      </rPr>
      <t xml:space="preserve">MANY SHEETS OF THIS WORKBOOK ARE PASSWORD PROTECTED . IF YOU WANT TO MODIFIY ANY SHEET OR COLUMN PLEASE USE 'ayan' AS A PASSWORD</t>
    </r>
    <r>
      <rPr>
        <sz val="12"/>
        <color rgb="FF000000"/>
        <rFont val="Century Schoolbook"/>
        <family val="1"/>
        <charset val="1"/>
      </rPr>
      <t xml:space="preserve"> .
</t>
    </r>
    <r>
      <rPr>
        <sz val="12"/>
        <color rgb="FFFF0000"/>
        <rFont val="Century Schoolbook"/>
        <family val="1"/>
        <charset val="1"/>
      </rPr>
      <t xml:space="preserve">Please review the ENTRY SHEET very carefully for error free analysis.</t>
    </r>
  </si>
  <si>
    <t>How to Insert Absentee students data in ENTRY sheet.
Case 1: Student absent in ALL subjects -
DELETE GENDER(M/F) AND CODE  OF ALL SUBJECTS.
Case 2: Student absent in ONE/TWO/THREE /FOUR subject(s) -
DELETE CODE of relevent subject(s) and FILL  "F" in MARK(M) column and left GRADE(G) column EMPTY .</t>
  </si>
  <si>
    <t>:</t>
  </si>
  <si>
    <t>This workbook is for 300 records .Some performas are blank ,plese  fill these  performas as per your requirement.</t>
  </si>
  <si>
    <t>Legends</t>
  </si>
  <si>
    <t>Subjects Covered</t>
  </si>
  <si>
    <t>For any query or feedback please contact:</t>
  </si>
  <si>
    <t>S</t>
  </si>
  <si>
    <t>SCIENCE</t>
  </si>
  <si>
    <t>English</t>
  </si>
  <si>
    <t>M</t>
  </si>
  <si>
    <t>MALE</t>
  </si>
  <si>
    <t>Hindi</t>
  </si>
  <si>
    <t>SANJEEV SHARMA</t>
  </si>
  <si>
    <t>F</t>
  </si>
  <si>
    <t>FEMALE</t>
  </si>
  <si>
    <t>Maths</t>
  </si>
  <si>
    <t>PGT CS KV PALAMPUR</t>
  </si>
  <si>
    <t>C</t>
  </si>
  <si>
    <t>COMPARTMENT</t>
  </si>
  <si>
    <t>Science</t>
  </si>
  <si>
    <t>HIMACHAL PRADESH</t>
  </si>
  <si>
    <t>FAIL</t>
  </si>
  <si>
    <t>Social Science</t>
  </si>
  <si>
    <t>sanjivksharma@yahoo.com</t>
  </si>
  <si>
    <t>Please fill this information</t>
  </si>
  <si>
    <t>Vidyalaya Name</t>
  </si>
  <si>
    <t>KENDRIYA VIDYALAYA PALAMPUR</t>
  </si>
  <si>
    <t>Sponsoring Authority</t>
  </si>
  <si>
    <t>DEFENCE</t>
  </si>
  <si>
    <t>State</t>
  </si>
  <si>
    <t>Principal Name</t>
  </si>
  <si>
    <t>Sh. LALIT KUMAR</t>
  </si>
  <si>
    <t>Region Name</t>
  </si>
  <si>
    <t>CHANDIGARH</t>
  </si>
  <si>
    <t>ABHISHEK CHAUHAN</t>
  </si>
  <si>
    <t>B2</t>
  </si>
  <si>
    <t>B1</t>
  </si>
  <si>
    <t>ADVITIYA SHARMA</t>
  </si>
  <si>
    <t>A1</t>
  </si>
  <si>
    <t>A2</t>
  </si>
  <si>
    <t>AMRITA RANI</t>
  </si>
  <si>
    <t>C2</t>
  </si>
  <si>
    <t>C1</t>
  </si>
  <si>
    <t>ANCHAL SHARMA</t>
  </si>
  <si>
    <t>ANIKET</t>
  </si>
  <si>
    <t>ANSHIKA RANA</t>
  </si>
  <si>
    <t>D1</t>
  </si>
  <si>
    <t>AYUSH SHARMA</t>
  </si>
  <si>
    <t>D2</t>
  </si>
  <si>
    <t>CHAHAT AWASTHI</t>
  </si>
  <si>
    <t>GAURAV SINGH</t>
  </si>
  <si>
    <t>GAYATRI</t>
  </si>
  <si>
    <t>HIMANSHI</t>
  </si>
  <si>
    <t>JASWANT SINGH</t>
  </si>
  <si>
    <t>KARAN SINGH</t>
  </si>
  <si>
    <t>KARTIK</t>
  </si>
  <si>
    <t>MANSI JAMWAL</t>
  </si>
  <si>
    <t>MAYANK</t>
  </si>
  <si>
    <t>MONIKA SHARMA</t>
  </si>
  <si>
    <t>NAVITA KAPOOR</t>
  </si>
  <si>
    <t>NEELAM</t>
  </si>
  <si>
    <t>PALLAVI THAKUR</t>
  </si>
  <si>
    <t>PRATYUSH MAHAJAN</t>
  </si>
  <si>
    <t>PRASHANT</t>
  </si>
  <si>
    <t>PRITI BHANDARI</t>
  </si>
  <si>
    <t>PRITYUSH KUMAR</t>
  </si>
  <si>
    <t>RITIKA</t>
  </si>
  <si>
    <t>RITWIK MONDAL</t>
  </si>
  <si>
    <t>SARTHAK MAHAJAN</t>
  </si>
  <si>
    <t>SOURAV CHOUDHARY</t>
  </si>
  <si>
    <t>SORABH KAPOOR</t>
  </si>
  <si>
    <t>SHAMBHVI</t>
  </si>
  <si>
    <t>SHASHANK</t>
  </si>
  <si>
    <t>SHUBHAM DOGRA</t>
  </si>
  <si>
    <t>SRIJAN SHARMA</t>
  </si>
  <si>
    <t>SUGAM</t>
  </si>
  <si>
    <t>VANSHIKA SHARMA</t>
  </si>
  <si>
    <t>SHALINI</t>
  </si>
  <si>
    <t>AABHA</t>
  </si>
  <si>
    <t>ABHILASH DUTT SHARMA</t>
  </si>
  <si>
    <t>ADITYA KAPIL</t>
  </si>
  <si>
    <t>AKHIL KUMAR</t>
  </si>
  <si>
    <t>AKSHIT CHOUDHARY</t>
  </si>
  <si>
    <t>AKSHIT WALIA</t>
  </si>
  <si>
    <t>AMIT K C</t>
  </si>
  <si>
    <t>ANIKET KUMAR</t>
  </si>
  <si>
    <t>ANISH KAPOOR</t>
  </si>
  <si>
    <t>ANSHUL THAKUR</t>
  </si>
  <si>
    <t>ANUSHAKA CHHETRI</t>
  </si>
  <si>
    <t>ARSI THAKUR</t>
  </si>
  <si>
    <t>ARYA VERMA</t>
  </si>
  <si>
    <t>ARZOO JAMWAL</t>
  </si>
  <si>
    <t>DIKSHA  RANA</t>
  </si>
  <si>
    <t>HANSIKA RANA</t>
  </si>
  <si>
    <t>ISHITA</t>
  </si>
  <si>
    <t>KUMUD MISHRA</t>
  </si>
  <si>
    <t>KUNAL</t>
  </si>
  <si>
    <t>MAHADEV NAND JENA</t>
  </si>
  <si>
    <t>MANSI KHAROTIA</t>
  </si>
  <si>
    <t>MUSKAN</t>
  </si>
  <si>
    <t>NIKHIL BHATT</t>
  </si>
  <si>
    <t>NIKHIL KUMAR</t>
  </si>
  <si>
    <t>PRAVEEN SINGH</t>
  </si>
  <si>
    <t>SABNAM THAKUR</t>
  </si>
  <si>
    <t>SANISHA</t>
  </si>
  <si>
    <t>SUMIT KUMAR</t>
  </si>
  <si>
    <t>SUMITRA SHRESTHA</t>
  </si>
  <si>
    <t>VAIBHAV SHANDILYA</t>
  </si>
  <si>
    <t>VANSH</t>
  </si>
  <si>
    <t>PUNIT KUMAR</t>
  </si>
  <si>
    <t>KARISHMA KUMARI</t>
  </si>
  <si>
    <t>NIKEETA</t>
  </si>
  <si>
    <t>SUDHANSHU SHARMA</t>
  </si>
  <si>
    <t>ABHISHEK</t>
  </si>
  <si>
    <t>SUCHI NARYAL</t>
  </si>
  <si>
    <t>AMISHA</t>
  </si>
  <si>
    <t>RUHI KUMARI</t>
  </si>
  <si>
    <t>ANSHUL SHARMA</t>
  </si>
  <si>
    <t>ADITYA KUMAR</t>
  </si>
  <si>
    <t>RAGINI SINGH</t>
  </si>
  <si>
    <t>HARSH KUMAR</t>
  </si>
  <si>
    <t>NIKITA DHANANJAY RAUT</t>
  </si>
  <si>
    <t>NEHA DHANANJAY RAUT</t>
  </si>
  <si>
    <t>RUCHITA DHOTE</t>
  </si>
  <si>
    <t>Sr No</t>
  </si>
  <si>
    <t>Stream</t>
  </si>
  <si>
    <t>Roll.No.</t>
  </si>
  <si>
    <t>Candidate Name</t>
  </si>
  <si>
    <t>Gender</t>
  </si>
  <si>
    <t>Sub1</t>
  </si>
  <si>
    <t>Sub2</t>
  </si>
  <si>
    <t>Sub3</t>
  </si>
  <si>
    <t>Sub4</t>
  </si>
  <si>
    <t>Sub5</t>
  </si>
  <si>
    <t>Sub6</t>
  </si>
  <si>
    <t>SORTED LIST OF MARKS</t>
  </si>
  <si>
    <t>Total</t>
  </si>
  <si>
    <t>Per</t>
  </si>
  <si>
    <t>CODE</t>
  </si>
  <si>
    <t>G</t>
  </si>
  <si>
    <t>LIST OF STUDENTS</t>
  </si>
  <si>
    <t>SR NO</t>
  </si>
  <si>
    <t>ROLLNO</t>
  </si>
  <si>
    <t>STREAM</t>
  </si>
  <si>
    <t>NAME</t>
  </si>
  <si>
    <t>important</t>
  </si>
  <si>
    <t>TOTAL </t>
  </si>
  <si>
    <t>PER%</t>
  </si>
  <si>
    <t>X CLASS CBSE RESULT ANALYSIS SHEET </t>
  </si>
  <si>
    <t>SUMMARY</t>
  </si>
  <si>
    <t>SUBJECT WISE GRADE </t>
  </si>
  <si>
    <t>GRADE</t>
  </si>
  <si>
    <t>SUBJECT CODE</t>
  </si>
  <si>
    <t>OVERALL</t>
  </si>
  <si>
    <t>BOYS</t>
  </si>
  <si>
    <t>GIRLS</t>
  </si>
  <si>
    <t>33-44.9</t>
  </si>
  <si>
    <t>45-59.9</t>
  </si>
  <si>
    <t>60-74.9</t>
  </si>
  <si>
    <t>75-89.9</t>
  </si>
  <si>
    <t>&gt;=90</t>
  </si>
  <si>
    <t>S.SC.</t>
  </si>
  <si>
    <t>T GR</t>
  </si>
  <si>
    <t>T GR (B)</t>
  </si>
  <si>
    <t>T GR (G)</t>
  </si>
  <si>
    <t>RESULT - OVERALL</t>
  </si>
  <si>
    <t>APP</t>
  </si>
  <si>
    <t>SUB WISE APP</t>
  </si>
  <si>
    <t>PASSED</t>
  </si>
  <si>
    <t>COM</t>
  </si>
  <si>
    <t>PER</t>
  </si>
  <si>
    <t>E</t>
  </si>
  <si>
    <t>SCHOOL PI</t>
  </si>
  <si>
    <t>T</t>
  </si>
  <si>
    <t>B</t>
  </si>
  <si>
    <t>RESULT - GIRLS</t>
  </si>
  <si>
    <t>T PASS</t>
  </si>
  <si>
    <t>%</t>
  </si>
  <si>
    <t>PI</t>
  </si>
  <si>
    <t>SUB WISE APP-G</t>
  </si>
  <si>
    <t>RESULT - BOYS</t>
  </si>
  <si>
    <t>SUBJECT WISE GRADE - BOYS</t>
  </si>
  <si>
    <t>SUB WISE APP-B</t>
  </si>
  <si>
    <t>SUBJECT WISE GRADE - GIRLS</t>
  </si>
  <si>
    <t>PROFORMA : 10 A</t>
  </si>
  <si>
    <t>X - OVERALL PERCENTAGE WISE</t>
  </si>
  <si>
    <t>Sl. No.</t>
  </si>
  <si>
    <t>Sponsoring Agency</t>
  </si>
  <si>
    <t>Name of KV</t>
  </si>
  <si>
    <t>Name of  Principal</t>
  </si>
  <si>
    <t>Total App.</t>
  </si>
  <si>
    <t>Total Passed </t>
  </si>
  <si>
    <t>No. of Students failed </t>
  </si>
  <si>
    <t>No. of Students with supplementry</t>
  </si>
  <si>
    <t>Overall Pass % age </t>
  </si>
  <si>
    <t>No. of Passed students securing %age between (out of 500)</t>
  </si>
  <si>
    <t>P.I. </t>
  </si>
  <si>
    <t>33% to 44.9%</t>
  </si>
  <si>
    <t>45% to 59.9%</t>
  </si>
  <si>
    <t>60% to 74.9%</t>
  </si>
  <si>
    <t>75% to 89.9%</t>
  </si>
  <si>
    <t>90% &amp; above </t>
  </si>
  <si>
    <t>Signature &amp; Seal of the Principal  </t>
  </si>
  <si>
    <t> PROFORMA : 10 B</t>
  </si>
  <si>
    <t>X - OVERALL </t>
  </si>
  <si>
    <t>S.NO.</t>
  </si>
  <si>
    <t>KV</t>
  </si>
  <si>
    <t>APPEARED</t>
  </si>
  <si>
    <t>Boys</t>
  </si>
  <si>
    <t>Girls</t>
  </si>
  <si>
    <t>TOTAL</t>
  </si>
  <si>
    <t>Percentage</t>
  </si>
  <si>
    <t>Signature &amp; Seal of the Principal</t>
  </si>
  <si>
    <t>LIST OF TOPPERS </t>
  </si>
  <si>
    <t>CLASS X</t>
  </si>
  <si>
    <t>PROFORMA : 10 C</t>
  </si>
  <si>
    <t>Position</t>
  </si>
  <si>
    <t>Name of student</t>
  </si>
  <si>
    <t>Marks obtained</t>
  </si>
  <si>
    <t>Percentage of Marks</t>
  </si>
  <si>
    <t>SUBJECT WISE ANALYSIS</t>
  </si>
  <si>
    <t> PROFORMA : 10 D</t>
  </si>
  <si>
    <t>Sl. No</t>
  </si>
  <si>
    <t>Subject </t>
  </si>
  <si>
    <t>Total Passed</t>
  </si>
  <si>
    <t>Pass Percentage</t>
  </si>
  <si>
    <t>No of students in each grade</t>
  </si>
  <si>
    <t>Total Grades </t>
  </si>
  <si>
    <t>N X W </t>
  </si>
  <si>
    <t>P.I.</t>
  </si>
  <si>
    <t>All students scored 60% aggregate &amp; above</t>
  </si>
  <si>
    <t>PROFORMA : 10 E</t>
  </si>
  <si>
    <t>NA</t>
  </si>
  <si>
    <t>PASS PERCENTAGE  100</t>
  </si>
  <si>
    <t> PROFORMA : 10 F</t>
  </si>
  <si>
    <t> Sl.No.</t>
  </si>
  <si>
    <t>PALAMPUR</t>
  </si>
  <si>
    <t>PASS PERCENTAGE 100 FOR 5 CONSECUTIVE YEARS</t>
  </si>
  <si>
    <t>PROFORMA : 10 G</t>
  </si>
  <si>
    <t>Sl.NO.</t>
  </si>
  <si>
    <t>Name of the KV</t>
  </si>
  <si>
    <r>
      <t xml:space="preserve">PASS PERCENTAGE 100 IN CLASS 10</t>
    </r>
    <r>
      <rPr>
        <b val="true"/>
        <vertAlign val="superscript"/>
        <sz val="14"/>
        <color rgb="FF000000"/>
        <rFont val="Times New Roman"/>
        <family val="1"/>
        <charset val="1"/>
      </rPr>
      <t xml:space="preserve">th</t>
    </r>
    <r>
      <rPr>
        <b val="true"/>
        <sz val="14"/>
        <color rgb="FF000000"/>
        <rFont val="Times New Roman"/>
        <family val="1"/>
        <charset val="1"/>
      </rPr>
      <t xml:space="preserve">  &amp; 12</t>
    </r>
    <r>
      <rPr>
        <b val="true"/>
        <vertAlign val="superscript"/>
        <sz val="14"/>
        <color rgb="FF000000"/>
        <rFont val="Times New Roman"/>
        <family val="1"/>
        <charset val="1"/>
      </rPr>
      <t xml:space="preserve">th</t>
    </r>
    <r>
      <rPr>
        <b val="true"/>
        <sz val="14"/>
        <color rgb="FF000000"/>
        <rFont val="Times New Roman"/>
        <family val="1"/>
        <charset val="1"/>
      </rPr>
      <t xml:space="preserve"> BOTH </t>
    </r>
  </si>
  <si>
    <t>PROFORMA : 10 H</t>
  </si>
  <si>
    <t>Sl.No.</t>
  </si>
  <si>
    <t>NAME OF KV</t>
  </si>
  <si>
    <t>STATE</t>
  </si>
</sst>
</file>

<file path=xl/styles.xml><?xml version="1.0" encoding="utf-8"?>
<styleSheet xmlns="http://schemas.openxmlformats.org/spreadsheetml/2006/main">
  <numFmts count="6">
    <numFmt numFmtId="164" formatCode="GENERAL"/>
    <numFmt numFmtId="165" formatCode="0.0"/>
    <numFmt numFmtId="166" formatCode="0.00"/>
    <numFmt numFmtId="167" formatCode="0"/>
    <numFmt numFmtId="168" formatCode="0%"/>
    <numFmt numFmtId="169" formatCode="0.00%"/>
  </numFmts>
  <fonts count="48">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2"/>
      <color rgb="FF000000"/>
      <name val="Calibri"/>
      <family val="2"/>
      <charset val="1"/>
    </font>
    <font>
      <b val="true"/>
      <sz val="10"/>
      <color rgb="FF000000"/>
      <name val="Arial"/>
      <family val="2"/>
      <charset val="1"/>
    </font>
    <font>
      <b val="true"/>
      <sz val="12"/>
      <color rgb="FF000099"/>
      <name val="Century Schoolbook"/>
      <family val="1"/>
      <charset val="1"/>
    </font>
    <font>
      <sz val="12"/>
      <color rgb="FF000000"/>
      <name val="Century Schoolbook"/>
      <family val="1"/>
      <charset val="1"/>
    </font>
    <font>
      <b val="true"/>
      <sz val="12"/>
      <color rgb="FFFFFF66"/>
      <name val="Century Schoolbook"/>
      <family val="1"/>
      <charset val="1"/>
    </font>
    <font>
      <sz val="12"/>
      <color rgb="FF000099"/>
      <name val="Century Schoolbook"/>
      <family val="1"/>
      <charset val="1"/>
    </font>
    <font>
      <sz val="12"/>
      <color rgb="FF0000CC"/>
      <name val="Century Schoolbook"/>
      <family val="1"/>
      <charset val="1"/>
    </font>
    <font>
      <sz val="12"/>
      <color rgb="FFFF0000"/>
      <name val="Century Schoolbook"/>
      <family val="1"/>
      <charset val="1"/>
    </font>
    <font>
      <b val="true"/>
      <sz val="12"/>
      <color rgb="FF000000"/>
      <name val="Century Schoolbook"/>
      <family val="1"/>
      <charset val="1"/>
    </font>
    <font>
      <b val="true"/>
      <sz val="12"/>
      <color rgb="FF0000CC"/>
      <name val="Century Schoolbook"/>
      <family val="1"/>
      <charset val="1"/>
    </font>
    <font>
      <sz val="12"/>
      <color rgb="FFFFFF00"/>
      <name val="Century Schoolbook"/>
      <family val="1"/>
      <charset val="1"/>
    </font>
    <font>
      <sz val="12"/>
      <color rgb="FFFFFFFF"/>
      <name val="Century Schoolbook"/>
      <family val="1"/>
      <charset val="1"/>
    </font>
    <font>
      <u val="single"/>
      <sz val="12"/>
      <color rgb="FFFFFF00"/>
      <name val="Century Schoolbook"/>
      <family val="1"/>
      <charset val="1"/>
    </font>
    <font>
      <u val="single"/>
      <sz val="11"/>
      <color rgb="FF0000FF"/>
      <name val="Calibri"/>
      <family val="2"/>
      <charset val="1"/>
    </font>
    <font>
      <b val="true"/>
      <sz val="16"/>
      <color rgb="FF000000"/>
      <name val="Bookman Old Style"/>
      <family val="1"/>
      <charset val="1"/>
    </font>
    <font>
      <sz val="16"/>
      <color rgb="FF000000"/>
      <name val="Bookman Old Style"/>
      <family val="1"/>
      <charset val="1"/>
    </font>
    <font>
      <sz val="14"/>
      <color rgb="FF000000"/>
      <name val="Bookman Old Style"/>
      <family val="1"/>
      <charset val="1"/>
    </font>
    <font>
      <sz val="9"/>
      <color rgb="FF000000"/>
      <name val="Century Schoolbook"/>
      <family val="1"/>
      <charset val="1"/>
    </font>
    <font>
      <b val="true"/>
      <sz val="9"/>
      <color rgb="FF000000"/>
      <name val="Century Schoolbook"/>
      <family val="1"/>
      <charset val="1"/>
    </font>
    <font>
      <b val="true"/>
      <sz val="9"/>
      <name val="Century Schoolbook"/>
      <family val="1"/>
      <charset val="1"/>
    </font>
    <font>
      <sz val="9"/>
      <name val="Century Schoolbook"/>
      <family val="1"/>
      <charset val="1"/>
    </font>
    <font>
      <b val="true"/>
      <sz val="11"/>
      <color rgb="FF000000"/>
      <name val="Calibri"/>
      <family val="2"/>
      <charset val="1"/>
    </font>
    <font>
      <b val="true"/>
      <sz val="14"/>
      <color rgb="FF000000"/>
      <name val="Century Schoolbook"/>
      <family val="1"/>
      <charset val="1"/>
    </font>
    <font>
      <b val="true"/>
      <sz val="11"/>
      <color rgb="FFC00000"/>
      <name val="Calibri"/>
      <family val="2"/>
      <charset val="1"/>
    </font>
    <font>
      <b val="true"/>
      <sz val="11"/>
      <color rgb="FFFFFF00"/>
      <name val="Calibri"/>
      <family val="2"/>
      <charset val="1"/>
    </font>
    <font>
      <b val="true"/>
      <sz val="11"/>
      <color rgb="FFFFFFFF"/>
      <name val="Calibri"/>
      <family val="2"/>
      <charset val="1"/>
    </font>
    <font>
      <sz val="11"/>
      <color rgb="FFFFFFFF"/>
      <name val="Calibri"/>
      <family val="2"/>
      <charset val="1"/>
    </font>
    <font>
      <sz val="11"/>
      <color rgb="FFFFFF00"/>
      <name val="Calibri"/>
      <family val="2"/>
      <charset val="1"/>
    </font>
    <font>
      <sz val="11"/>
      <color rgb="FFC00000"/>
      <name val="Calibri"/>
      <family val="2"/>
      <charset val="1"/>
    </font>
    <font>
      <b val="true"/>
      <sz val="14"/>
      <color rgb="FF000000"/>
      <name val="Times New Roman"/>
      <family val="1"/>
      <charset val="1"/>
    </font>
    <font>
      <b val="true"/>
      <sz val="9"/>
      <color rgb="FF000000"/>
      <name val="Times New Roman"/>
      <family val="1"/>
      <charset val="1"/>
    </font>
    <font>
      <b val="true"/>
      <sz val="11"/>
      <color rgb="FF000000"/>
      <name val="Times New Roman"/>
      <family val="1"/>
      <charset val="1"/>
    </font>
    <font>
      <b val="true"/>
      <sz val="12"/>
      <color rgb="FF000000"/>
      <name val="Times New Roman"/>
      <family val="1"/>
      <charset val="1"/>
    </font>
    <font>
      <sz val="14"/>
      <color rgb="FF000000"/>
      <name val="Times New Roman"/>
      <family val="1"/>
      <charset val="1"/>
    </font>
    <font>
      <sz val="11"/>
      <color rgb="FF000000"/>
      <name val="Times New Roman"/>
      <family val="1"/>
      <charset val="1"/>
    </font>
    <font>
      <sz val="11"/>
      <color rgb="FF333333"/>
      <name val="Arial"/>
      <family val="2"/>
      <charset val="1"/>
    </font>
    <font>
      <b val="true"/>
      <sz val="10"/>
      <color rgb="FF000000"/>
      <name val="Times New Roman"/>
      <family val="1"/>
      <charset val="1"/>
    </font>
    <font>
      <sz val="10"/>
      <color rgb="FF000000"/>
      <name val="Times New Roman"/>
      <family val="1"/>
      <charset val="1"/>
    </font>
    <font>
      <sz val="10"/>
      <color rgb="FF000000"/>
      <name val="Calibri"/>
      <family val="2"/>
      <charset val="1"/>
    </font>
    <font>
      <b val="true"/>
      <sz val="10"/>
      <color rgb="FF000000"/>
      <name val="Calibri"/>
      <family val="2"/>
      <charset val="1"/>
    </font>
    <font>
      <sz val="12"/>
      <color rgb="FF000000"/>
      <name val="Times New Roman"/>
      <family val="1"/>
      <charset val="1"/>
    </font>
    <font>
      <sz val="14"/>
      <color rgb="FF000000"/>
      <name val="Calibri"/>
      <family val="2"/>
      <charset val="1"/>
    </font>
    <font>
      <b val="true"/>
      <vertAlign val="superscript"/>
      <sz val="14"/>
      <color rgb="FF000000"/>
      <name val="Times New Roman"/>
      <family val="1"/>
      <charset val="1"/>
    </font>
  </fonts>
  <fills count="25">
    <fill>
      <patternFill patternType="none"/>
    </fill>
    <fill>
      <patternFill patternType="gray125"/>
    </fill>
    <fill>
      <patternFill patternType="solid">
        <fgColor rgb="FFCCFF33"/>
        <bgColor rgb="FFFFFF00"/>
      </patternFill>
    </fill>
    <fill>
      <patternFill patternType="solid">
        <fgColor rgb="FF95B3D7"/>
        <bgColor rgb="FFBFBFBF"/>
      </patternFill>
    </fill>
    <fill>
      <patternFill patternType="solid">
        <fgColor rgb="FF800000"/>
        <bgColor rgb="FF9C0006"/>
      </patternFill>
    </fill>
    <fill>
      <patternFill patternType="solid">
        <fgColor rgb="FFFFFF00"/>
        <bgColor rgb="FFCCFF33"/>
      </patternFill>
    </fill>
    <fill>
      <patternFill patternType="solid">
        <fgColor rgb="FFFFC000"/>
        <bgColor rgb="FFFFFF00"/>
      </patternFill>
    </fill>
    <fill>
      <patternFill patternType="solid">
        <fgColor rgb="FFFFFF99"/>
        <bgColor rgb="FFFFEB9C"/>
      </patternFill>
    </fill>
    <fill>
      <patternFill patternType="solid">
        <fgColor rgb="FF00FF00"/>
        <bgColor rgb="FF00B050"/>
      </patternFill>
    </fill>
    <fill>
      <patternFill patternType="solid">
        <fgColor rgb="FF003300"/>
        <bgColor rgb="FF0D0D0D"/>
      </patternFill>
    </fill>
    <fill>
      <patternFill patternType="solid">
        <fgColor rgb="FF993300"/>
        <bgColor rgb="FF953735"/>
      </patternFill>
    </fill>
    <fill>
      <patternFill patternType="solid">
        <fgColor rgb="FFEBF1DE"/>
        <bgColor rgb="FFF2DCDB"/>
      </patternFill>
    </fill>
    <fill>
      <patternFill patternType="solid">
        <fgColor rgb="FFCCFFCC"/>
        <bgColor rgb="FFC6EFCE"/>
      </patternFill>
    </fill>
    <fill>
      <patternFill patternType="solid">
        <fgColor rgb="FFFFFF66"/>
        <bgColor rgb="FFFFFF99"/>
      </patternFill>
    </fill>
    <fill>
      <patternFill patternType="solid">
        <fgColor rgb="FFD99694"/>
        <bgColor rgb="FFC4BD97"/>
      </patternFill>
    </fill>
    <fill>
      <patternFill patternType="solid">
        <fgColor rgb="FF558ED5"/>
        <bgColor rgb="FF7F7F7F"/>
      </patternFill>
    </fill>
    <fill>
      <patternFill patternType="solid">
        <fgColor rgb="FFD9D9D9"/>
        <bgColor rgb="FFD7E4BD"/>
      </patternFill>
    </fill>
    <fill>
      <patternFill patternType="solid">
        <fgColor rgb="FFF2DCDB"/>
        <bgColor rgb="FFD9D9D9"/>
      </patternFill>
    </fill>
    <fill>
      <patternFill patternType="solid">
        <fgColor rgb="FF009900"/>
        <bgColor rgb="FF00B050"/>
      </patternFill>
    </fill>
    <fill>
      <patternFill patternType="solid">
        <fgColor rgb="FF000099"/>
        <bgColor rgb="FF000080"/>
      </patternFill>
    </fill>
    <fill>
      <patternFill patternType="solid">
        <fgColor rgb="FFC00000"/>
        <bgColor rgb="FF9C0006"/>
      </patternFill>
    </fill>
    <fill>
      <patternFill patternType="solid">
        <fgColor rgb="FFFF0000"/>
        <bgColor rgb="FFC00000"/>
      </patternFill>
    </fill>
    <fill>
      <patternFill patternType="solid">
        <fgColor rgb="FF1F497D"/>
        <bgColor rgb="FF333333"/>
      </patternFill>
    </fill>
    <fill>
      <patternFill patternType="solid">
        <fgColor rgb="FFD7E4BD"/>
        <bgColor rgb="FFD9D9D9"/>
      </patternFill>
    </fill>
    <fill>
      <patternFill patternType="solid">
        <fgColor rgb="FFC4BD97"/>
        <bgColor rgb="FFBFBFBF"/>
      </patternFill>
    </fill>
  </fills>
  <borders count="45">
    <border diagonalUp="false" diagonalDown="false">
      <left/>
      <right/>
      <top/>
      <bottom/>
      <diagonal/>
    </border>
    <border diagonalUp="false" diagonalDown="false">
      <left style="medium"/>
      <right style="medium"/>
      <top style="medium"/>
      <bottom/>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thin"/>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medium"/>
      <bottom style="thin"/>
      <diagonal/>
    </border>
    <border diagonalUp="false" diagonalDown="false">
      <left/>
      <right style="thin"/>
      <top style="thin"/>
      <bottom style="medium"/>
      <diagonal/>
    </border>
    <border diagonalUp="false" diagonalDown="false">
      <left style="medium"/>
      <right style="medium"/>
      <top style="thin"/>
      <bottom style="medium"/>
      <diagonal/>
    </border>
    <border diagonalUp="false" diagonalDown="false">
      <left/>
      <right style="medium"/>
      <top style="medium"/>
      <bottom style="medium"/>
      <diagonal/>
    </border>
    <border diagonalUp="false" diagonalDown="false">
      <left/>
      <right style="thin"/>
      <top/>
      <bottom style="thin"/>
      <diagonal/>
    </border>
    <border diagonalUp="false" diagonalDown="false">
      <left style="thin"/>
      <right style="thin"/>
      <top style="thin"/>
      <bottom style="medium"/>
      <diagonal/>
    </border>
    <border diagonalUp="false" diagonalDown="false">
      <left style="medium"/>
      <right style="medium"/>
      <top/>
      <bottom/>
      <diagonal/>
    </border>
    <border diagonalUp="false" diagonalDown="false">
      <left/>
      <right style="thin"/>
      <top/>
      <bottom style="medium"/>
      <diagonal/>
    </border>
    <border diagonalUp="false" diagonalDown="false">
      <left style="medium"/>
      <right/>
      <top style="medium"/>
      <bottom style="medium"/>
      <diagonal/>
    </border>
    <border diagonalUp="false" diagonalDown="false">
      <left style="thin"/>
      <right/>
      <top style="medium"/>
      <bottom style="medium"/>
      <diagonal/>
    </border>
    <border diagonalUp="false" diagonalDown="false">
      <left style="medium"/>
      <right/>
      <top/>
      <bottom style="thin"/>
      <diagonal/>
    </border>
    <border diagonalUp="false" diagonalDown="false">
      <left style="medium"/>
      <right/>
      <top style="thin"/>
      <bottom style="thin"/>
      <diagonal/>
    </border>
    <border diagonalUp="false" diagonalDown="false">
      <left style="thin"/>
      <right style="medium"/>
      <top/>
      <bottom style="medium"/>
      <diagonal/>
    </border>
    <border diagonalUp="false" diagonalDown="false">
      <left style="medium"/>
      <right/>
      <top style="thin"/>
      <bottom/>
      <diagonal/>
    </border>
    <border diagonalUp="false" diagonalDown="false">
      <left style="medium"/>
      <right/>
      <top style="medium"/>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right/>
      <top style="medium"/>
      <bottom style="medium"/>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right style="medium"/>
      <top style="medium"/>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9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4"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11" fillId="6" borderId="2" xfId="0" applyFont="true" applyBorder="true" applyAlignment="true" applyProtection="false">
      <alignment horizontal="left" vertical="center" textRotation="0" wrapText="true" indent="0" shrinkToFit="false"/>
      <protection locked="true" hidden="false"/>
    </xf>
    <xf numFmtId="164" fontId="8" fillId="7" borderId="2"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8" fillId="8" borderId="0" xfId="0" applyFont="true" applyBorder="true" applyAlignment="true" applyProtection="false">
      <alignment horizontal="left" vertical="center" textRotation="0" wrapText="true" indent="0" shrinkToFit="false"/>
      <protection locked="true" hidden="false"/>
    </xf>
    <xf numFmtId="164" fontId="15" fillId="9"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16" fillId="10" borderId="2" xfId="0" applyFont="true" applyBorder="true" applyAlignment="true" applyProtection="false">
      <alignment horizontal="center" vertical="center" textRotation="0" wrapText="false" indent="0" shrinkToFit="false"/>
      <protection locked="true" hidden="false"/>
    </xf>
    <xf numFmtId="164" fontId="16" fillId="10" borderId="3" xfId="0" applyFont="true" applyBorder="true" applyAlignment="true" applyProtection="false">
      <alignment horizontal="center" vertical="center" textRotation="0" wrapText="false" indent="0" shrinkToFit="false"/>
      <protection locked="true" hidden="false"/>
    </xf>
    <xf numFmtId="164" fontId="15" fillId="10" borderId="0" xfId="0" applyFont="true" applyBorder="true" applyAlignment="true" applyProtection="false">
      <alignment horizontal="left" vertical="center" textRotation="0" wrapText="true" indent="0" shrinkToFit="false"/>
      <protection locked="true" hidden="false"/>
    </xf>
    <xf numFmtId="164" fontId="16" fillId="10" borderId="4" xfId="0" applyFont="true" applyBorder="true" applyAlignment="true" applyProtection="false">
      <alignment horizontal="center" vertical="center" textRotation="0" wrapText="false" indent="0" shrinkToFit="false"/>
      <protection locked="true" hidden="false"/>
    </xf>
    <xf numFmtId="164" fontId="16" fillId="10" borderId="5" xfId="0" applyFont="true" applyBorder="true" applyAlignment="true" applyProtection="false">
      <alignment horizontal="general" vertical="center" textRotation="0" wrapText="false" indent="0" shrinkToFit="false"/>
      <protection locked="true" hidden="false"/>
    </xf>
    <xf numFmtId="164" fontId="16" fillId="10" borderId="6" xfId="0" applyFont="true" applyBorder="true" applyAlignment="true" applyProtection="false">
      <alignment horizontal="center" vertical="center" textRotation="0" wrapText="false" indent="0" shrinkToFit="false"/>
      <protection locked="true" hidden="false"/>
    </xf>
    <xf numFmtId="164" fontId="16" fillId="10" borderId="7" xfId="21" applyFont="true" applyBorder="true" applyAlignment="true" applyProtection="false">
      <alignment horizontal="left" vertical="center" textRotation="0" wrapText="true" indent="0" shrinkToFit="false"/>
      <protection locked="true" hidden="false"/>
    </xf>
    <xf numFmtId="164" fontId="16" fillId="10" borderId="7" xfId="0" applyFont="true" applyBorder="true" applyAlignment="true" applyProtection="false">
      <alignment horizontal="general" vertical="center" textRotation="0" wrapText="false" indent="0" shrinkToFit="false"/>
      <protection locked="true" hidden="false"/>
    </xf>
    <xf numFmtId="164" fontId="15" fillId="10" borderId="0" xfId="0" applyFont="true" applyBorder="false" applyAlignment="true" applyProtection="false">
      <alignment horizontal="general" vertical="center" textRotation="0" wrapText="false" indent="0" shrinkToFit="false"/>
      <protection locked="true" hidden="false"/>
    </xf>
    <xf numFmtId="164" fontId="16" fillId="10" borderId="8" xfId="0" applyFont="true" applyBorder="true" applyAlignment="true" applyProtection="false">
      <alignment horizontal="center" vertical="center" textRotation="0" wrapText="false" indent="0" shrinkToFit="false"/>
      <protection locked="true" hidden="false"/>
    </xf>
    <xf numFmtId="164" fontId="16" fillId="10" borderId="9" xfId="0" applyFont="true" applyBorder="true" applyAlignment="true" applyProtection="false">
      <alignment horizontal="general" vertical="center" textRotation="0" wrapText="false" indent="0" shrinkToFit="false"/>
      <protection locked="true" hidden="false"/>
    </xf>
    <xf numFmtId="164" fontId="16" fillId="10" borderId="9" xfId="21" applyFont="true" applyBorder="true" applyAlignment="true" applyProtection="false">
      <alignment horizontal="left" vertical="center" textRotation="0" wrapText="true" indent="0" shrinkToFit="false"/>
      <protection locked="true" hidden="false"/>
    </xf>
    <xf numFmtId="164" fontId="17" fillId="10" borderId="0" xfId="20" applyFont="true" applyBorder="tru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21" applyFont="true" applyBorder="true" applyAlignment="true" applyProtection="false">
      <alignment horizontal="left" vertical="center" textRotation="0" wrapText="true" indent="0" shrinkToFit="false"/>
      <protection locked="true" hidden="false"/>
    </xf>
    <xf numFmtId="164" fontId="15" fillId="4" borderId="0" xfId="0" applyFont="true" applyBorder="true" applyAlignment="true" applyProtection="false">
      <alignment horizontal="general" vertical="center" textRotation="0" wrapText="false" indent="0" shrinkToFit="false"/>
      <protection locked="true" hidden="false"/>
    </xf>
    <xf numFmtId="164" fontId="8" fillId="4" borderId="0" xfId="0" applyFont="true" applyBorder="false" applyAlignment="true" applyProtection="false">
      <alignment horizontal="general" vertical="center" textRotation="0" wrapText="false" indent="0" shrinkToFit="false"/>
      <protection locked="true" hidden="false"/>
    </xf>
    <xf numFmtId="164" fontId="19" fillId="11"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20" fillId="11" borderId="10" xfId="0" applyFont="true" applyBorder="true" applyAlignment="true" applyProtection="false">
      <alignment horizontal="left" vertical="bottom" textRotation="0" wrapText="false" indent="0" shrinkToFit="false"/>
      <protection locked="true" hidden="false"/>
    </xf>
    <xf numFmtId="164" fontId="21" fillId="7" borderId="1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false" hidden="false"/>
    </xf>
    <xf numFmtId="164" fontId="0" fillId="0" borderId="10" xfId="0" applyFont="false" applyBorder="true" applyAlignment="true" applyProtection="true">
      <alignment horizontal="left" vertical="bottom" textRotation="0" wrapText="false" indent="0" shrinkToFit="false"/>
      <protection locked="false" hidden="false"/>
    </xf>
    <xf numFmtId="164" fontId="0" fillId="0" borderId="10" xfId="0" applyFont="false" applyBorder="true" applyAlignment="true" applyProtection="false">
      <alignment horizontal="left" vertical="bottom" textRotation="0" wrapText="false" indent="0" shrinkToFit="false"/>
      <protection locked="true" hidden="false"/>
    </xf>
    <xf numFmtId="164" fontId="0" fillId="0" borderId="10" xfId="0" applyFont="fals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22" fillId="0" borderId="0" xfId="0" applyFont="true" applyBorder="false" applyAlignment="true" applyProtection="true">
      <alignment horizontal="center" vertical="center" textRotation="0" wrapText="false" indent="0" shrinkToFit="false"/>
      <protection locked="false" hidden="false"/>
    </xf>
    <xf numFmtId="164" fontId="22" fillId="0" borderId="0" xfId="0" applyFont="true" applyBorder="true" applyAlignment="true" applyProtection="true">
      <alignment horizontal="center" vertical="center" textRotation="0" wrapText="false" indent="0" shrinkToFit="false"/>
      <protection locked="false" hidden="false"/>
    </xf>
    <xf numFmtId="164" fontId="23" fillId="0" borderId="10" xfId="0" applyFont="true" applyBorder="true" applyAlignment="true" applyProtection="true">
      <alignment horizontal="center" vertical="center" textRotation="90" wrapText="false" indent="0" shrinkToFit="false"/>
      <protection locked="false" hidden="false"/>
    </xf>
    <xf numFmtId="164" fontId="23" fillId="0" borderId="10" xfId="0" applyFont="true" applyBorder="true" applyAlignment="true" applyProtection="true">
      <alignment horizontal="center" vertical="center" textRotation="0" wrapText="true" indent="0" shrinkToFit="false"/>
      <protection locked="false" hidden="false"/>
    </xf>
    <xf numFmtId="164" fontId="23" fillId="0" borderId="10" xfId="0" applyFont="true" applyBorder="true" applyAlignment="true" applyProtection="true">
      <alignment horizontal="center" vertical="center" textRotation="0" wrapText="false" indent="0" shrinkToFit="false"/>
      <protection locked="false" hidden="false"/>
    </xf>
    <xf numFmtId="164" fontId="23" fillId="8" borderId="10" xfId="0" applyFont="true" applyBorder="true" applyAlignment="true" applyProtection="true">
      <alignment horizontal="center" vertical="center" textRotation="0" wrapText="false" indent="0" shrinkToFit="false"/>
      <protection locked="true" hidden="false"/>
    </xf>
    <xf numFmtId="164" fontId="23" fillId="6" borderId="10" xfId="0" applyFont="true" applyBorder="true" applyAlignment="true" applyProtection="true">
      <alignment horizontal="center" vertical="center" textRotation="0" wrapText="false" indent="0" shrinkToFit="false"/>
      <protection locked="true" hidden="false"/>
    </xf>
    <xf numFmtId="164" fontId="24" fillId="12" borderId="10" xfId="0" applyFont="true" applyBorder="true" applyAlignment="true" applyProtection="true">
      <alignment horizontal="center" vertical="center" textRotation="0" wrapText="false" indent="0" shrinkToFit="false"/>
      <protection locked="true" hidden="false"/>
    </xf>
    <xf numFmtId="164" fontId="24" fillId="13" borderId="10" xfId="0" applyFont="true" applyBorder="true" applyAlignment="true" applyProtection="true">
      <alignment horizontal="center" vertical="center" textRotation="0" wrapText="false" indent="0" shrinkToFit="false"/>
      <protection locked="true" hidden="false"/>
    </xf>
    <xf numFmtId="164" fontId="23" fillId="2" borderId="10" xfId="0" applyFont="true" applyBorder="true" applyAlignment="true" applyProtection="true">
      <alignment horizontal="center" vertical="center" textRotation="0" wrapText="true" indent="0" shrinkToFit="false"/>
      <protection locked="true" hidden="false"/>
    </xf>
    <xf numFmtId="164" fontId="23" fillId="12" borderId="10" xfId="0" applyFont="true" applyBorder="true" applyAlignment="true" applyProtection="true">
      <alignment horizontal="center" vertical="center" textRotation="0" wrapText="false" indent="0" shrinkToFit="false"/>
      <protection locked="true" hidden="false"/>
    </xf>
    <xf numFmtId="164" fontId="23" fillId="14" borderId="10" xfId="0" applyFont="true" applyBorder="true" applyAlignment="true" applyProtection="true">
      <alignment horizontal="center" vertical="center" textRotation="0" wrapText="true" indent="0" shrinkToFit="false"/>
      <protection locked="true" hidden="false"/>
    </xf>
    <xf numFmtId="164" fontId="23" fillId="15" borderId="10" xfId="0" applyFont="true" applyBorder="true" applyAlignment="true" applyProtection="true">
      <alignment horizontal="center" vertical="center" textRotation="0" wrapText="true" indent="0" shrinkToFit="false"/>
      <protection locked="true" hidden="false"/>
    </xf>
    <xf numFmtId="164" fontId="23" fillId="16" borderId="10" xfId="0" applyFont="true" applyBorder="true" applyAlignment="true" applyProtection="true">
      <alignment horizontal="center" vertical="center" textRotation="0" wrapText="true" indent="0" shrinkToFit="false"/>
      <protection locked="true" hidden="false"/>
    </xf>
    <xf numFmtId="164" fontId="23" fillId="0" borderId="10" xfId="0" applyFont="true" applyBorder="true" applyAlignment="true" applyProtection="true">
      <alignment horizontal="center" vertical="center" textRotation="0" wrapText="true" indent="0" shrinkToFit="false"/>
      <protection locked="false" hidden="false"/>
    </xf>
    <xf numFmtId="164" fontId="23" fillId="8" borderId="10" xfId="0" applyFont="true" applyBorder="true" applyAlignment="true" applyProtection="true">
      <alignment horizontal="center" vertical="center" textRotation="0" wrapText="true" indent="0" shrinkToFit="false"/>
      <protection locked="true" hidden="false"/>
    </xf>
    <xf numFmtId="164" fontId="23" fillId="6" borderId="10" xfId="0" applyFont="true" applyBorder="true" applyAlignment="true" applyProtection="true">
      <alignment horizontal="center" vertical="center" textRotation="0" wrapText="true" indent="0" shrinkToFit="false"/>
      <protection locked="true" hidden="false"/>
    </xf>
    <xf numFmtId="164" fontId="24" fillId="12" borderId="10" xfId="0" applyFont="true" applyBorder="true" applyAlignment="true" applyProtection="true">
      <alignment horizontal="center" vertical="center" textRotation="0" wrapText="true" indent="0" shrinkToFit="false"/>
      <protection locked="true" hidden="false"/>
    </xf>
    <xf numFmtId="164" fontId="22" fillId="0" borderId="10" xfId="0" applyFont="true" applyBorder="true" applyAlignment="true" applyProtection="true">
      <alignment horizontal="center" vertical="center" textRotation="0" wrapText="false" indent="0" shrinkToFit="false"/>
      <protection locked="false" hidden="false"/>
    </xf>
    <xf numFmtId="164" fontId="0" fillId="0" borderId="10"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0" fillId="8" borderId="10" xfId="0" applyFont="true" applyBorder="true" applyAlignment="true" applyProtection="true">
      <alignment horizontal="center" vertical="bottom" textRotation="0" wrapText="false" indent="0" shrinkToFit="false"/>
      <protection locked="true" hidden="false"/>
    </xf>
    <xf numFmtId="164" fontId="22" fillId="6" borderId="10" xfId="0" applyFont="true" applyBorder="true" applyAlignment="true" applyProtection="true">
      <alignment horizontal="center" vertical="center" textRotation="0" wrapText="true" indent="0" shrinkToFit="false"/>
      <protection locked="true" hidden="false"/>
    </xf>
    <xf numFmtId="164" fontId="22" fillId="12" borderId="10" xfId="0" applyFont="true" applyBorder="true" applyAlignment="true" applyProtection="true">
      <alignment horizontal="center" vertical="center" textRotation="0" wrapText="true" indent="0" shrinkToFit="false"/>
      <protection locked="true" hidden="false"/>
    </xf>
    <xf numFmtId="164" fontId="25" fillId="13" borderId="10" xfId="0" applyFont="true" applyBorder="true" applyAlignment="true" applyProtection="true">
      <alignment horizontal="center" vertical="center" textRotation="0" wrapText="true" indent="0" shrinkToFit="false"/>
      <protection locked="true" hidden="false"/>
    </xf>
    <xf numFmtId="164" fontId="22" fillId="2" borderId="10" xfId="0" applyFont="true" applyBorder="true" applyAlignment="true" applyProtection="true">
      <alignment horizontal="center" vertical="center" textRotation="0" wrapText="true" indent="0" shrinkToFit="false"/>
      <protection locked="true" hidden="false"/>
    </xf>
    <xf numFmtId="164" fontId="22" fillId="12" borderId="11" xfId="0" applyFont="true" applyBorder="true" applyAlignment="true" applyProtection="true">
      <alignment horizontal="center" vertical="center" textRotation="0" wrapText="false" indent="0" shrinkToFit="false"/>
      <protection locked="true" hidden="false"/>
    </xf>
    <xf numFmtId="164" fontId="22" fillId="12" borderId="10" xfId="0" applyFont="true" applyBorder="true" applyAlignment="true" applyProtection="true">
      <alignment horizontal="center" vertical="center" textRotation="0" wrapText="false" indent="0" shrinkToFit="false"/>
      <protection locked="true" hidden="false"/>
    </xf>
    <xf numFmtId="164" fontId="22" fillId="14" borderId="10" xfId="0" applyFont="true" applyBorder="true" applyAlignment="true" applyProtection="true">
      <alignment horizontal="center" vertical="center" textRotation="0" wrapText="true" indent="0" shrinkToFit="false"/>
      <protection locked="true" hidden="false"/>
    </xf>
    <xf numFmtId="164" fontId="22" fillId="15" borderId="10" xfId="0" applyFont="true" applyBorder="true" applyAlignment="true" applyProtection="true">
      <alignment horizontal="center" vertical="center" textRotation="0" wrapText="true" indent="0" shrinkToFit="false"/>
      <protection locked="true" hidden="false"/>
    </xf>
    <xf numFmtId="164" fontId="22" fillId="16" borderId="10" xfId="0" applyFont="true" applyBorder="true" applyAlignment="true" applyProtection="true">
      <alignment horizontal="center" vertical="center" textRotation="0" wrapText="true" indent="0" shrinkToFit="false"/>
      <protection locked="true" hidden="false"/>
    </xf>
    <xf numFmtId="164" fontId="22" fillId="0" borderId="10" xfId="0" applyFont="true" applyBorder="true" applyAlignment="true" applyProtection="true">
      <alignment horizontal="center" vertical="center" textRotation="0" wrapText="false" indent="0" shrinkToFit="false"/>
      <protection locked="true" hidden="false"/>
    </xf>
    <xf numFmtId="165" fontId="22" fillId="0" borderId="10" xfId="0" applyFont="tru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true" applyProtection="true">
      <alignment horizontal="left" vertical="center" textRotation="0" wrapText="false" indent="0" shrinkToFit="false"/>
      <protection locked="false" hidden="false"/>
    </xf>
    <xf numFmtId="164" fontId="22" fillId="0" borderId="10" xfId="0" applyFont="true" applyBorder="true" applyAlignment="true" applyProtection="true">
      <alignment horizontal="center" vertical="center" textRotation="0" wrapText="false" indent="0" shrinkToFit="false"/>
      <protection locked="false" hidden="false"/>
    </xf>
    <xf numFmtId="164" fontId="22" fillId="0" borderId="10" xfId="0" applyFont="true" applyBorder="true" applyAlignment="true" applyProtection="true">
      <alignment horizontal="center" vertical="center" textRotation="0" wrapText="true" indent="0" shrinkToFit="false"/>
      <protection locked="false" hidden="false"/>
    </xf>
    <xf numFmtId="164" fontId="22" fillId="0" borderId="11" xfId="0" applyFont="true" applyBorder="true" applyAlignment="true" applyProtection="true">
      <alignment horizontal="center" vertical="center" textRotation="0" wrapText="false" indent="0" shrinkToFit="false"/>
      <protection locked="false" hidden="false"/>
    </xf>
    <xf numFmtId="164" fontId="26" fillId="0" borderId="2" xfId="0" applyFont="true" applyBorder="true" applyAlignment="true" applyProtection="false">
      <alignment horizontal="center" vertical="bottom" textRotation="0" wrapText="false" indent="0" shrinkToFit="false"/>
      <protection locked="true" hidden="false"/>
    </xf>
    <xf numFmtId="164" fontId="26" fillId="0" borderId="12" xfId="0" applyFont="true" applyBorder="true" applyAlignment="true" applyProtection="false">
      <alignment horizontal="center" vertical="center" textRotation="0" wrapText="false" indent="0" shrinkToFit="false"/>
      <protection locked="true" hidden="false"/>
    </xf>
    <xf numFmtId="164" fontId="26" fillId="0" borderId="13" xfId="0" applyFont="true" applyBorder="true" applyAlignment="true" applyProtection="false">
      <alignment horizontal="center" vertical="center" textRotation="0" wrapText="false" indent="0" shrinkToFit="false"/>
      <protection locked="true" hidden="false"/>
    </xf>
    <xf numFmtId="164" fontId="26" fillId="0" borderId="14" xfId="0" applyFont="true" applyBorder="true" applyAlignment="true" applyProtection="false">
      <alignment horizontal="center" vertical="center" textRotation="0" wrapText="false" indent="0" shrinkToFit="false"/>
      <protection locked="true" hidden="false"/>
    </xf>
    <xf numFmtId="164" fontId="0" fillId="0" borderId="15" xfId="0" applyFont="false" applyBorder="true" applyAlignment="true" applyProtection="false">
      <alignment horizontal="center" vertical="center" textRotation="0" wrapText="false" indent="0" shrinkToFit="false"/>
      <protection locked="true" hidden="false"/>
    </xf>
    <xf numFmtId="166" fontId="0" fillId="0" borderId="15"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7" fillId="12" borderId="2" xfId="0" applyFont="true" applyBorder="true" applyAlignment="true" applyProtection="false">
      <alignment horizontal="center" vertical="center" textRotation="0" wrapText="false" indent="0" shrinkToFit="false"/>
      <protection locked="true" hidden="false"/>
    </xf>
    <xf numFmtId="164" fontId="27" fillId="7" borderId="16" xfId="0" applyFont="true" applyBorder="true" applyAlignment="true" applyProtection="false">
      <alignment horizontal="center" vertical="center" textRotation="0" wrapText="false" indent="0" shrinkToFit="false"/>
      <protection locked="true" hidden="false"/>
    </xf>
    <xf numFmtId="164" fontId="26" fillId="17" borderId="2" xfId="0" applyFont="true" applyBorder="true" applyAlignment="true" applyProtection="false">
      <alignment horizontal="center" vertical="center" textRotation="0" wrapText="false" indent="0" shrinkToFit="false"/>
      <protection locked="true" hidden="false"/>
    </xf>
    <xf numFmtId="164" fontId="26" fillId="17" borderId="15" xfId="0" applyFont="true" applyBorder="true" applyAlignment="true" applyProtection="false">
      <alignment horizontal="center" vertical="center" textRotation="0" wrapText="false" indent="0" shrinkToFit="false"/>
      <protection locked="true" hidden="false"/>
    </xf>
    <xf numFmtId="167" fontId="26" fillId="17" borderId="15" xfId="0" applyFont="true" applyBorder="true" applyAlignment="true" applyProtection="false">
      <alignment horizontal="center" vertical="center" textRotation="0" wrapText="false" indent="0" shrinkToFit="false"/>
      <protection locked="true" hidden="false"/>
    </xf>
    <xf numFmtId="164" fontId="28" fillId="5" borderId="3" xfId="0" applyFont="true" applyBorder="true" applyAlignment="true" applyProtection="false">
      <alignment horizontal="center" vertical="bottom" textRotation="0" wrapText="false" indent="0" shrinkToFit="false"/>
      <protection locked="true" hidden="false"/>
    </xf>
    <xf numFmtId="164" fontId="29" fillId="10" borderId="17"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9" fillId="10" borderId="18"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center" vertical="center" textRotation="0" wrapText="false" indent="0" shrinkToFit="false"/>
      <protection locked="true" hidden="false"/>
    </xf>
    <xf numFmtId="164" fontId="26" fillId="17" borderId="10" xfId="0" applyFont="true" applyBorder="true" applyAlignment="true" applyProtection="false">
      <alignment horizontal="center" vertical="center" textRotation="0" wrapText="false" indent="0" shrinkToFit="false"/>
      <protection locked="true" hidden="false"/>
    </xf>
    <xf numFmtId="167" fontId="0" fillId="17" borderId="10" xfId="0" applyFont="false" applyBorder="true" applyAlignment="true" applyProtection="false">
      <alignment horizontal="center" vertical="center" textRotation="0" wrapText="false" indent="0" shrinkToFit="false"/>
      <protection locked="true" hidden="false"/>
    </xf>
    <xf numFmtId="164" fontId="28" fillId="5" borderId="6" xfId="0" applyFont="true" applyBorder="true" applyAlignment="true" applyProtection="false">
      <alignment horizontal="center" vertical="center" textRotation="0" wrapText="false" indent="0" shrinkToFit="false"/>
      <protection locked="true" hidden="false"/>
    </xf>
    <xf numFmtId="164" fontId="28" fillId="5" borderId="7" xfId="21" applyFont="true" applyBorder="true" applyAlignment="true" applyProtection="false">
      <alignment horizontal="left" vertical="center" textRotation="0" wrapText="true" indent="0" shrinkToFit="false"/>
      <protection locked="true" hidden="false"/>
    </xf>
    <xf numFmtId="164" fontId="29" fillId="10" borderId="19" xfId="0" applyFont="true" applyBorder="true" applyAlignment="true" applyProtection="false">
      <alignment horizontal="center" vertical="center" textRotation="0" wrapText="false" indent="0" shrinkToFit="false"/>
      <protection locked="true" hidden="false"/>
    </xf>
    <xf numFmtId="164" fontId="29" fillId="10" borderId="20" xfId="0" applyFont="true" applyBorder="true" applyAlignment="true" applyProtection="false">
      <alignment horizontal="center" vertical="center" textRotation="0" wrapText="false" indent="0" shrinkToFit="false"/>
      <protection locked="true" hidden="false"/>
    </xf>
    <xf numFmtId="164" fontId="29" fillId="10" borderId="21" xfId="0" applyFont="true" applyBorder="true" applyAlignment="true" applyProtection="false">
      <alignment horizontal="center" vertical="center" textRotation="0" wrapText="false" indent="0" shrinkToFit="false"/>
      <protection locked="true" hidden="false"/>
    </xf>
    <xf numFmtId="164" fontId="29" fillId="10" borderId="22" xfId="0" applyFont="true" applyBorder="true" applyAlignment="true" applyProtection="false">
      <alignment horizontal="center" vertical="center"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center" textRotation="0" wrapText="false" indent="0" shrinkToFit="false"/>
      <protection locked="true" hidden="false"/>
    </xf>
    <xf numFmtId="164" fontId="29" fillId="10" borderId="23" xfId="0" applyFont="true" applyBorder="true" applyAlignment="true" applyProtection="false">
      <alignment horizontal="center" vertical="center" textRotation="0" wrapText="false" indent="0" shrinkToFit="false"/>
      <protection locked="true" hidden="false"/>
    </xf>
    <xf numFmtId="164" fontId="29" fillId="10" borderId="8" xfId="0" applyFont="true" applyBorder="true" applyAlignment="true" applyProtection="false">
      <alignment horizontal="center" vertical="center" textRotation="0" wrapText="false" indent="0" shrinkToFit="false"/>
      <protection locked="true" hidden="false"/>
    </xf>
    <xf numFmtId="164" fontId="29" fillId="10" borderId="2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28" fillId="5" borderId="8" xfId="0" applyFont="true" applyBorder="true" applyAlignment="true" applyProtection="false">
      <alignment horizontal="center" vertical="center" textRotation="0" wrapText="false" indent="0" shrinkToFit="false"/>
      <protection locked="true" hidden="false"/>
    </xf>
    <xf numFmtId="164" fontId="28" fillId="5" borderId="9" xfId="21" applyFont="true" applyBorder="true" applyAlignment="true" applyProtection="false">
      <alignment horizontal="left" vertical="center" textRotation="0" wrapText="true" indent="0" shrinkToFit="false"/>
      <protection locked="true" hidden="false"/>
    </xf>
    <xf numFmtId="164" fontId="29"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28" fillId="0" borderId="0" xfId="0" applyFont="true" applyBorder="true" applyAlignment="true" applyProtection="false">
      <alignment horizontal="center" vertical="center" textRotation="0" wrapText="false" indent="0" shrinkToFit="false"/>
      <protection locked="true" hidden="false"/>
    </xf>
    <xf numFmtId="164" fontId="28" fillId="0" borderId="0" xfId="21" applyFont="true" applyBorder="true" applyAlignment="true" applyProtection="false">
      <alignment horizontal="left" vertical="center" textRotation="0" wrapText="true" indent="0" shrinkToFit="false"/>
      <protection locked="true" hidden="false"/>
    </xf>
    <xf numFmtId="164" fontId="30" fillId="18" borderId="25" xfId="0" applyFont="true" applyBorder="true" applyAlignment="true" applyProtection="false">
      <alignment horizontal="center" vertical="center" textRotation="0" wrapText="false" indent="0" shrinkToFit="false"/>
      <protection locked="true" hidden="false"/>
    </xf>
    <xf numFmtId="164" fontId="30" fillId="18" borderId="2" xfId="0" applyFont="true" applyBorder="true" applyAlignment="true" applyProtection="false">
      <alignment horizontal="center" vertical="center" textRotation="0" wrapText="false" indent="0" shrinkToFit="false"/>
      <protection locked="true" hidden="false"/>
    </xf>
    <xf numFmtId="164" fontId="29" fillId="19" borderId="2" xfId="0" applyFont="true" applyBorder="true" applyAlignment="true" applyProtection="false">
      <alignment horizontal="center" vertical="center" textRotation="0" wrapText="false" indent="0" shrinkToFit="false"/>
      <protection locked="true" hidden="false"/>
    </xf>
    <xf numFmtId="164" fontId="30" fillId="20" borderId="2" xfId="0" applyFont="true" applyBorder="true" applyAlignment="true" applyProtection="false">
      <alignment horizontal="center" vertical="center" textRotation="0" wrapText="false" indent="0" shrinkToFit="false"/>
      <protection locked="true" hidden="false"/>
    </xf>
    <xf numFmtId="164" fontId="31" fillId="20" borderId="22" xfId="0" applyFont="true" applyBorder="true" applyAlignment="true" applyProtection="false">
      <alignment horizontal="center" vertical="center" textRotation="0" wrapText="false" indent="0" shrinkToFit="false"/>
      <protection locked="true" hidden="false"/>
    </xf>
    <xf numFmtId="164" fontId="31" fillId="20" borderId="21"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8" fillId="5" borderId="2" xfId="0" applyFont="true" applyBorder="true" applyAlignment="true" applyProtection="false">
      <alignment horizontal="center" vertical="bottom" textRotation="0" wrapText="false" indent="0" shrinkToFit="false"/>
      <protection locked="true" hidden="false"/>
    </xf>
    <xf numFmtId="164" fontId="32" fillId="19" borderId="4" xfId="0" applyFont="true" applyBorder="true" applyAlignment="true" applyProtection="false">
      <alignment horizontal="center" vertical="center" textRotation="0" wrapText="false" indent="0" shrinkToFit="false"/>
      <protection locked="true" hidden="false"/>
    </xf>
    <xf numFmtId="164" fontId="32" fillId="19" borderId="15" xfId="0" applyFont="true" applyBorder="true" applyAlignment="true" applyProtection="false">
      <alignment horizontal="center" vertical="center" textRotation="0" wrapText="false" indent="0" shrinkToFit="false"/>
      <protection locked="true" hidden="false"/>
    </xf>
    <xf numFmtId="164" fontId="32" fillId="19" borderId="5" xfId="0" applyFont="true" applyBorder="true" applyAlignment="true" applyProtection="false">
      <alignment horizontal="center" vertical="center" textRotation="0" wrapText="false" indent="0" shrinkToFit="false"/>
      <protection locked="true" hidden="false"/>
    </xf>
    <xf numFmtId="164" fontId="31" fillId="20" borderId="8" xfId="0" applyFont="true" applyBorder="true" applyAlignment="true" applyProtection="false">
      <alignment horizontal="center" vertical="center" textRotation="0" wrapText="false" indent="0" shrinkToFit="false"/>
      <protection locked="true" hidden="false"/>
    </xf>
    <xf numFmtId="164" fontId="31" fillId="20" borderId="14" xfId="0" applyFont="true" applyBorder="true" applyAlignment="true" applyProtection="false">
      <alignment horizontal="center" vertical="center" textRotation="0" wrapText="false" indent="0" shrinkToFit="false"/>
      <protection locked="true" hidden="false"/>
    </xf>
    <xf numFmtId="164" fontId="33" fillId="5" borderId="4" xfId="0" applyFont="true" applyBorder="true" applyAlignment="true" applyProtection="false">
      <alignment horizontal="center" vertical="bottom" textRotation="0" wrapText="false" indent="0" shrinkToFit="false"/>
      <protection locked="true" hidden="false"/>
    </xf>
    <xf numFmtId="164" fontId="33" fillId="5" borderId="7" xfId="0" applyFont="true" applyBorder="true" applyAlignment="true" applyProtection="false">
      <alignment horizontal="center" vertical="center" textRotation="0" wrapText="false" indent="0" shrinkToFit="false"/>
      <protection locked="true" hidden="false"/>
    </xf>
    <xf numFmtId="164" fontId="31" fillId="18" borderId="26" xfId="0" applyFont="true" applyBorder="true" applyAlignment="true" applyProtection="false">
      <alignment horizontal="center" vertical="center" textRotation="0" wrapText="false" indent="0" shrinkToFit="false"/>
      <protection locked="true" hidden="false"/>
    </xf>
    <xf numFmtId="164" fontId="31" fillId="18" borderId="5" xfId="0" applyFont="true" applyBorder="true" applyAlignment="true" applyProtection="false">
      <alignment horizontal="center" vertical="center" textRotation="0" wrapText="false" indent="0" shrinkToFit="false"/>
      <protection locked="true" hidden="false"/>
    </xf>
    <xf numFmtId="164" fontId="31" fillId="18" borderId="4" xfId="0" applyFont="true" applyBorder="true" applyAlignment="true" applyProtection="false">
      <alignment horizontal="center" vertical="center" textRotation="0" wrapText="false" indent="0" shrinkToFit="false"/>
      <protection locked="true" hidden="false"/>
    </xf>
    <xf numFmtId="164" fontId="32" fillId="19" borderId="8" xfId="0" applyFont="true" applyBorder="true" applyAlignment="true" applyProtection="false">
      <alignment horizontal="center" vertical="center" textRotation="0" wrapText="false" indent="0" shrinkToFit="false"/>
      <protection locked="true" hidden="false"/>
    </xf>
    <xf numFmtId="164" fontId="32" fillId="19" borderId="27" xfId="0" applyFont="true" applyBorder="true" applyAlignment="true" applyProtection="false">
      <alignment horizontal="center" vertical="center" textRotation="0" wrapText="false" indent="0" shrinkToFit="false"/>
      <protection locked="true" hidden="false"/>
    </xf>
    <xf numFmtId="166" fontId="32" fillId="19" borderId="9" xfId="0" applyFont="true" applyBorder="true" applyAlignment="true" applyProtection="false">
      <alignment horizontal="center" vertical="center" textRotation="0" wrapText="false" indent="0" shrinkToFit="false"/>
      <protection locked="true" hidden="false"/>
    </xf>
    <xf numFmtId="164" fontId="33" fillId="5" borderId="6" xfId="0" applyFont="true" applyBorder="true" applyAlignment="true" applyProtection="false">
      <alignment horizontal="center" vertical="bottom" textRotation="0" wrapText="false" indent="0" shrinkToFit="false"/>
      <protection locked="true" hidden="false"/>
    </xf>
    <xf numFmtId="164" fontId="31" fillId="18" borderId="11" xfId="0" applyFont="true" applyBorder="true" applyAlignment="true" applyProtection="false">
      <alignment horizontal="center" vertical="center" textRotation="0" wrapText="false" indent="0" shrinkToFit="false"/>
      <protection locked="true" hidden="false"/>
    </xf>
    <xf numFmtId="164" fontId="31" fillId="18" borderId="6" xfId="0" applyFont="true" applyBorder="true" applyAlignment="true" applyProtection="false">
      <alignment horizontal="center" vertical="center" textRotation="0" wrapText="false" indent="0" shrinkToFit="false"/>
      <protection locked="true" hidden="false"/>
    </xf>
    <xf numFmtId="164" fontId="29" fillId="21" borderId="2" xfId="0" applyFont="true" applyBorder="true" applyAlignment="true" applyProtection="false">
      <alignment horizontal="center" vertical="center" textRotation="0" wrapText="false" indent="0" shrinkToFit="false"/>
      <protection locked="true" hidden="false"/>
    </xf>
    <xf numFmtId="164" fontId="29" fillId="21" borderId="19" xfId="0" applyFont="true" applyBorder="true" applyAlignment="true" applyProtection="false">
      <alignment horizontal="center" vertical="center" textRotation="0" wrapText="false" indent="0" shrinkToFit="false"/>
      <protection locked="true" hidden="false"/>
    </xf>
    <xf numFmtId="164" fontId="29" fillId="21" borderId="20" xfId="0" applyFont="true" applyBorder="true" applyAlignment="true" applyProtection="false">
      <alignment horizontal="center" vertical="bottom" textRotation="0" wrapText="false" indent="0" shrinkToFit="false"/>
      <protection locked="true" hidden="false"/>
    </xf>
    <xf numFmtId="164" fontId="29" fillId="21" borderId="21" xfId="0" applyFont="true" applyBorder="true" applyAlignment="true" applyProtection="false">
      <alignment horizontal="center" vertical="center" textRotation="0" wrapText="false" indent="0" shrinkToFit="false"/>
      <protection locked="true" hidden="false"/>
    </xf>
    <xf numFmtId="166" fontId="29" fillId="21" borderId="23" xfId="0" applyFont="true" applyBorder="true" applyAlignment="true" applyProtection="false">
      <alignment horizontal="center" vertical="center" textRotation="0" wrapText="false" indent="0" shrinkToFit="false"/>
      <protection locked="true" hidden="false"/>
    </xf>
    <xf numFmtId="166" fontId="29" fillId="21" borderId="27" xfId="0" applyFont="true" applyBorder="true" applyAlignment="true" applyProtection="false">
      <alignment horizontal="center" vertical="center" textRotation="0" wrapText="false" indent="0" shrinkToFit="false"/>
      <protection locked="true" hidden="false"/>
    </xf>
    <xf numFmtId="166" fontId="29" fillId="21" borderId="9" xfId="0" applyFont="true" applyBorder="true" applyAlignment="true" applyProtection="false">
      <alignment horizontal="center" vertical="center" textRotation="0" wrapText="false" indent="0" shrinkToFit="false"/>
      <protection locked="true" hidden="false"/>
    </xf>
    <xf numFmtId="164" fontId="26" fillId="17" borderId="28" xfId="0" applyFont="true" applyBorder="true" applyAlignment="true" applyProtection="false">
      <alignment horizontal="center" vertical="center" textRotation="0" wrapText="false" indent="0" shrinkToFit="false"/>
      <protection locked="true" hidden="false"/>
    </xf>
    <xf numFmtId="167" fontId="0" fillId="17" borderId="0" xfId="0" applyFont="false" applyBorder="true" applyAlignment="true" applyProtection="false">
      <alignment horizontal="center" vertical="bottom" textRotation="0" wrapText="false" indent="0" shrinkToFit="false"/>
      <protection locked="true" hidden="false"/>
    </xf>
    <xf numFmtId="164" fontId="32" fillId="22" borderId="4" xfId="0" applyFont="true" applyBorder="true" applyAlignment="true" applyProtection="false">
      <alignment horizontal="center" vertical="center" textRotation="0" wrapText="false" indent="0" shrinkToFit="false"/>
      <protection locked="true" hidden="false"/>
    </xf>
    <xf numFmtId="164" fontId="32" fillId="22" borderId="15" xfId="0" applyFont="true" applyBorder="true" applyAlignment="true" applyProtection="false">
      <alignment horizontal="center" vertical="center" textRotation="0" wrapText="false" indent="0" shrinkToFit="false"/>
      <protection locked="true" hidden="false"/>
    </xf>
    <xf numFmtId="164" fontId="32" fillId="22" borderId="5" xfId="0" applyFont="true" applyBorder="true" applyAlignment="true" applyProtection="false">
      <alignment horizontal="center" vertical="center" textRotation="0" wrapText="false" indent="0" shrinkToFit="false"/>
      <protection locked="true" hidden="false"/>
    </xf>
    <xf numFmtId="164" fontId="26" fillId="17" borderId="12" xfId="0" applyFont="true" applyBorder="true" applyAlignment="true" applyProtection="false">
      <alignment horizontal="center" vertical="center" textRotation="0" wrapText="false" indent="0" shrinkToFit="false"/>
      <protection locked="true" hidden="false"/>
    </xf>
    <xf numFmtId="166" fontId="0" fillId="17" borderId="13" xfId="0" applyFont="false" applyBorder="true" applyAlignment="true" applyProtection="false">
      <alignment horizontal="center" vertical="bottom" textRotation="0" wrapText="false" indent="0" shrinkToFit="false"/>
      <protection locked="true" hidden="false"/>
    </xf>
    <xf numFmtId="164" fontId="33" fillId="5" borderId="8" xfId="0" applyFont="true" applyBorder="true" applyAlignment="true" applyProtection="false">
      <alignment horizontal="center" vertical="bottom" textRotation="0" wrapText="false" indent="0" shrinkToFit="false"/>
      <protection locked="true" hidden="false"/>
    </xf>
    <xf numFmtId="164" fontId="33" fillId="5" borderId="9" xfId="0" applyFont="true" applyBorder="true" applyAlignment="true" applyProtection="false">
      <alignment horizontal="center" vertical="center" textRotation="0" wrapText="false" indent="0" shrinkToFit="false"/>
      <protection locked="true" hidden="false"/>
    </xf>
    <xf numFmtId="164" fontId="32" fillId="22" borderId="8" xfId="0" applyFont="true" applyBorder="true" applyAlignment="true" applyProtection="false">
      <alignment horizontal="center" vertical="center" textRotation="0" wrapText="false" indent="0" shrinkToFit="false"/>
      <protection locked="true" hidden="false"/>
    </xf>
    <xf numFmtId="164" fontId="32" fillId="22" borderId="27" xfId="0" applyFont="true" applyBorder="true" applyAlignment="true" applyProtection="false">
      <alignment horizontal="center" vertical="center" textRotation="0" wrapText="false" indent="0" shrinkToFit="false"/>
      <protection locked="true" hidden="false"/>
    </xf>
    <xf numFmtId="166" fontId="32" fillId="22" borderId="9" xfId="0" applyFont="true" applyBorder="true" applyAlignment="true" applyProtection="false">
      <alignment horizontal="center" vertical="center" textRotation="0" wrapText="false" indent="0" shrinkToFit="false"/>
      <protection locked="true" hidden="false"/>
    </xf>
    <xf numFmtId="164" fontId="26" fillId="17" borderId="18" xfId="0" applyFont="true" applyBorder="true" applyAlignment="true" applyProtection="false">
      <alignment horizontal="center" vertical="center" textRotation="0" wrapText="false" indent="0" shrinkToFit="false"/>
      <protection locked="true" hidden="false"/>
    </xf>
    <xf numFmtId="166" fontId="26" fillId="17" borderId="29" xfId="0" applyFont="true" applyBorder="true" applyAlignment="true" applyProtection="false">
      <alignment horizontal="center" vertical="center" textRotation="0" wrapText="false" indent="0" shrinkToFit="false"/>
      <protection locked="true" hidden="false"/>
    </xf>
    <xf numFmtId="164" fontId="26" fillId="23" borderId="2" xfId="0" applyFont="true" applyBorder="true" applyAlignment="true" applyProtection="false">
      <alignment horizontal="center" vertical="center" textRotation="0" wrapText="false" indent="0" shrinkToFit="false"/>
      <protection locked="true" hidden="false"/>
    </xf>
    <xf numFmtId="164" fontId="33" fillId="5" borderId="5" xfId="0" applyFont="true" applyBorder="true" applyAlignment="true" applyProtection="false">
      <alignment horizontal="center" vertical="center" textRotation="0" wrapText="false" indent="0" shrinkToFit="false"/>
      <protection locked="true" hidden="false"/>
    </xf>
    <xf numFmtId="164" fontId="26" fillId="23" borderId="30" xfId="0" applyFont="true" applyBorder="true" applyAlignment="true" applyProtection="false">
      <alignment horizontal="center" vertical="center" textRotation="0" wrapText="false" indent="0" shrinkToFit="false"/>
      <protection locked="true" hidden="false"/>
    </xf>
    <xf numFmtId="167" fontId="0" fillId="23" borderId="30" xfId="0" applyFont="false" applyBorder="true" applyAlignment="true" applyProtection="false">
      <alignment horizontal="center" vertical="center" textRotation="0" wrapText="false" indent="0" shrinkToFit="false"/>
      <protection locked="true" hidden="false"/>
    </xf>
    <xf numFmtId="167" fontId="0" fillId="23" borderId="31" xfId="0" applyFont="false" applyBorder="true" applyAlignment="true" applyProtection="false">
      <alignment horizontal="center" vertical="center" textRotation="0" wrapText="false" indent="0" shrinkToFit="false"/>
      <protection locked="true" hidden="false"/>
    </xf>
    <xf numFmtId="164" fontId="31" fillId="18" borderId="23" xfId="0" applyFont="true" applyBorder="true" applyAlignment="true" applyProtection="false">
      <alignment horizontal="center" vertical="center" textRotation="0" wrapText="false" indent="0" shrinkToFit="false"/>
      <protection locked="true" hidden="false"/>
    </xf>
    <xf numFmtId="164" fontId="31" fillId="18" borderId="8" xfId="0" applyFont="true" applyBorder="true" applyAlignment="true" applyProtection="false">
      <alignment horizontal="center" vertical="center" textRotation="0" wrapText="false" indent="0" shrinkToFit="false"/>
      <protection locked="true" hidden="false"/>
    </xf>
    <xf numFmtId="164" fontId="26" fillId="23" borderId="32" xfId="0" applyFont="true" applyBorder="true" applyAlignment="true" applyProtection="false">
      <alignment horizontal="center" vertical="center" textRotation="0" wrapText="false" indent="0" shrinkToFit="false"/>
      <protection locked="true" hidden="false"/>
    </xf>
    <xf numFmtId="167" fontId="0" fillId="23" borderId="4" xfId="0" applyFont="false" applyBorder="true" applyAlignment="true" applyProtection="false">
      <alignment horizontal="center" vertical="center" textRotation="0" wrapText="false" indent="0" shrinkToFit="false"/>
      <protection locked="true" hidden="false"/>
    </xf>
    <xf numFmtId="167" fontId="0" fillId="23" borderId="15" xfId="0" applyFont="false" applyBorder="true" applyAlignment="true" applyProtection="false">
      <alignment horizontal="center" vertical="center" textRotation="0" wrapText="false" indent="0" shrinkToFit="false"/>
      <protection locked="true" hidden="false"/>
    </xf>
    <xf numFmtId="164" fontId="26" fillId="23" borderId="33"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33" fillId="5" borderId="34"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33" fillId="13" borderId="4" xfId="0" applyFont="true" applyBorder="true" applyAlignment="true" applyProtection="false">
      <alignment horizontal="center" vertical="bottom" textRotation="0" wrapText="false" indent="0" shrinkToFit="false"/>
      <protection locked="true" hidden="false"/>
    </xf>
    <xf numFmtId="164" fontId="33" fillId="13" borderId="5"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3" fillId="13" borderId="6" xfId="0" applyFont="true" applyBorder="true" applyAlignment="true" applyProtection="false">
      <alignment horizontal="center" vertical="bottom" textRotation="0" wrapText="false" indent="0" shrinkToFit="false"/>
      <protection locked="true" hidden="false"/>
    </xf>
    <xf numFmtId="164" fontId="33" fillId="0" borderId="0" xfId="0" applyFont="true" applyBorder="true" applyAlignment="true" applyProtection="false">
      <alignment horizontal="center" vertical="bottom" textRotation="0" wrapText="false" indent="0" shrinkToFit="false"/>
      <protection locked="true" hidden="false"/>
    </xf>
    <xf numFmtId="164" fontId="33"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6" fillId="23" borderId="35" xfId="0" applyFont="true" applyBorder="true" applyAlignment="true" applyProtection="false">
      <alignment horizontal="center" vertical="center" textRotation="0" wrapText="false" indent="0" shrinkToFit="false"/>
      <protection locked="true" hidden="false"/>
    </xf>
    <xf numFmtId="164" fontId="26" fillId="23" borderId="36" xfId="0" applyFont="true" applyBorder="true" applyAlignment="true" applyProtection="false">
      <alignment horizontal="center" vertical="center" textRotation="0" wrapText="false" indent="0" shrinkToFit="false"/>
      <protection locked="true" hidden="false"/>
    </xf>
    <xf numFmtId="167" fontId="0" fillId="23" borderId="37" xfId="0" applyFont="false" applyBorder="true" applyAlignment="true" applyProtection="false">
      <alignment horizontal="center" vertical="center" textRotation="0" wrapText="false" indent="0" shrinkToFit="false"/>
      <protection locked="true" hidden="false"/>
    </xf>
    <xf numFmtId="164" fontId="33" fillId="13" borderId="8" xfId="0" applyFont="true" applyBorder="true" applyAlignment="true" applyProtection="false">
      <alignment horizontal="center" vertical="bottom" textRotation="0" wrapText="false" indent="0" shrinkToFit="false"/>
      <protection locked="true" hidden="false"/>
    </xf>
    <xf numFmtId="164" fontId="33" fillId="13" borderId="34" xfId="0" applyFont="true" applyBorder="true" applyAlignment="true" applyProtection="false">
      <alignment horizontal="center" vertical="center" textRotation="0" wrapText="false" indent="0" shrinkToFit="false"/>
      <protection locked="true" hidden="false"/>
    </xf>
    <xf numFmtId="164" fontId="26" fillId="23" borderId="37" xfId="0" applyFont="true" applyBorder="true" applyAlignment="true" applyProtection="false">
      <alignment horizontal="center" vertical="center" textRotation="0" wrapText="false" indent="0" shrinkToFit="false"/>
      <protection locked="true" hidden="false"/>
    </xf>
    <xf numFmtId="167" fontId="0" fillId="23" borderId="38" xfId="0" applyFont="false" applyBorder="true" applyAlignment="true" applyProtection="false">
      <alignment horizontal="center" vertical="bottom" textRotation="0" wrapText="false" indent="0" shrinkToFit="false"/>
      <protection locked="true" hidden="false"/>
    </xf>
    <xf numFmtId="164" fontId="26" fillId="23" borderId="12" xfId="0" applyFont="true" applyBorder="true" applyAlignment="true" applyProtection="false">
      <alignment horizontal="center" vertical="center" textRotation="0" wrapText="false" indent="0" shrinkToFit="false"/>
      <protection locked="true" hidden="false"/>
    </xf>
    <xf numFmtId="166" fontId="0" fillId="23" borderId="13" xfId="0" applyFont="false" applyBorder="true" applyAlignment="true" applyProtection="false">
      <alignment horizontal="center" vertical="bottom" textRotation="0" wrapText="false" indent="0" shrinkToFit="false"/>
      <protection locked="true" hidden="false"/>
    </xf>
    <xf numFmtId="164" fontId="26" fillId="23" borderId="39" xfId="0" applyFont="true" applyBorder="true" applyAlignment="true" applyProtection="false">
      <alignment horizontal="center" vertical="center" textRotation="0" wrapText="false" indent="0" shrinkToFit="false"/>
      <protection locked="true" hidden="false"/>
    </xf>
    <xf numFmtId="166" fontId="26" fillId="23" borderId="40" xfId="0" applyFont="true" applyBorder="true" applyAlignment="true" applyProtection="false">
      <alignment horizontal="center" vertical="center" textRotation="0" wrapText="false" indent="0" shrinkToFit="false"/>
      <protection locked="true" hidden="false"/>
    </xf>
    <xf numFmtId="164" fontId="26" fillId="24" borderId="2" xfId="0" applyFont="true" applyBorder="true" applyAlignment="true" applyProtection="false">
      <alignment horizontal="center" vertical="center" textRotation="0" wrapText="false" indent="0" shrinkToFit="false"/>
      <protection locked="true" hidden="false"/>
    </xf>
    <xf numFmtId="167" fontId="0" fillId="24" borderId="41" xfId="0" applyFont="false" applyBorder="true" applyAlignment="true" applyProtection="false">
      <alignment horizontal="center" vertical="center" textRotation="0" wrapText="false" indent="0" shrinkToFit="false"/>
      <protection locked="true" hidden="false"/>
    </xf>
    <xf numFmtId="167" fontId="0" fillId="24" borderId="31" xfId="0" applyFont="false" applyBorder="true" applyAlignment="true" applyProtection="false">
      <alignment horizontal="center" vertical="center" textRotation="0" wrapText="false" indent="0" shrinkToFit="false"/>
      <protection locked="true" hidden="false"/>
    </xf>
    <xf numFmtId="164" fontId="29" fillId="0" borderId="0"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bottom" textRotation="0" wrapText="false" indent="0" shrinkToFit="false"/>
      <protection locked="true" hidden="false"/>
    </xf>
    <xf numFmtId="164" fontId="26" fillId="24" borderId="42" xfId="0" applyFont="true" applyBorder="true" applyAlignment="true" applyProtection="false">
      <alignment horizontal="center" vertical="center" textRotation="0" wrapText="false" indent="0" shrinkToFit="false"/>
      <protection locked="true" hidden="false"/>
    </xf>
    <xf numFmtId="167" fontId="0" fillId="24" borderId="4" xfId="0" applyFont="false" applyBorder="true" applyAlignment="true" applyProtection="false">
      <alignment horizontal="center" vertical="center" textRotation="0" wrapText="false" indent="0" shrinkToFit="false"/>
      <protection locked="true" hidden="false"/>
    </xf>
    <xf numFmtId="167" fontId="0" fillId="24" borderId="15" xfId="0" applyFont="false" applyBorder="true" applyAlignment="true" applyProtection="false">
      <alignment horizontal="center" vertical="center" textRotation="0" wrapText="false" indent="0" shrinkToFit="false"/>
      <protection locked="true" hidden="false"/>
    </xf>
    <xf numFmtId="166" fontId="29" fillId="0" borderId="0" xfId="0" applyFont="true" applyBorder="true" applyAlignment="true" applyProtection="false">
      <alignment horizontal="center" vertical="center" textRotation="0" wrapText="false" indent="0" shrinkToFit="false"/>
      <protection locked="true" hidden="false"/>
    </xf>
    <xf numFmtId="164" fontId="26" fillId="24" borderId="43" xfId="0" applyFont="true" applyBorder="true" applyAlignment="true" applyProtection="false">
      <alignment horizontal="center" vertical="center" textRotation="0" wrapText="false" indent="0" shrinkToFit="false"/>
      <protection locked="true" hidden="false"/>
    </xf>
    <xf numFmtId="164" fontId="26" fillId="24" borderId="24" xfId="0" applyFont="true" applyBorder="true" applyAlignment="true" applyProtection="false">
      <alignment horizontal="center" vertical="center" textRotation="0" wrapText="false" indent="0" shrinkToFit="false"/>
      <protection locked="true" hidden="false"/>
    </xf>
    <xf numFmtId="167" fontId="0" fillId="24" borderId="12" xfId="0" applyFont="false" applyBorder="true" applyAlignment="true" applyProtection="false">
      <alignment horizontal="center" vertical="center" textRotation="0" wrapText="false" indent="0" shrinkToFit="false"/>
      <protection locked="true" hidden="false"/>
    </xf>
    <xf numFmtId="164" fontId="26" fillId="24" borderId="36" xfId="0" applyFont="true" applyBorder="true" applyAlignment="true" applyProtection="false">
      <alignment horizontal="center" vertical="center" textRotation="0" wrapText="false" indent="0" shrinkToFit="false"/>
      <protection locked="true" hidden="false"/>
    </xf>
    <xf numFmtId="167" fontId="0" fillId="24" borderId="38" xfId="0" applyFont="false" applyBorder="true" applyAlignment="true" applyProtection="false">
      <alignment horizontal="center" vertical="bottom" textRotation="0" wrapText="false" indent="0" shrinkToFit="false"/>
      <protection locked="true" hidden="false"/>
    </xf>
    <xf numFmtId="164" fontId="26" fillId="24" borderId="12" xfId="0" applyFont="true" applyBorder="true" applyAlignment="true" applyProtection="false">
      <alignment horizontal="center" vertical="center" textRotation="0" wrapText="false" indent="0" shrinkToFit="false"/>
      <protection locked="true" hidden="false"/>
    </xf>
    <xf numFmtId="166" fontId="0" fillId="24" borderId="13" xfId="0" applyFont="false" applyBorder="true" applyAlignment="true" applyProtection="false">
      <alignment horizontal="center" vertical="bottom" textRotation="0" wrapText="false" indent="0" shrinkToFit="false"/>
      <protection locked="true" hidden="false"/>
    </xf>
    <xf numFmtId="164" fontId="26" fillId="24" borderId="18" xfId="0" applyFont="true" applyBorder="true" applyAlignment="true" applyProtection="false">
      <alignment horizontal="center" vertical="center" textRotation="0" wrapText="false" indent="0" shrinkToFit="false"/>
      <protection locked="true" hidden="false"/>
    </xf>
    <xf numFmtId="166" fontId="26" fillId="24" borderId="29" xfId="0" applyFont="true" applyBorder="true" applyAlignment="true" applyProtection="false">
      <alignment horizontal="center" vertical="center" textRotation="0" wrapText="false" indent="0" shrinkToFit="false"/>
      <protection locked="true" hidden="false"/>
    </xf>
    <xf numFmtId="164" fontId="34" fillId="0" borderId="0" xfId="0" applyFont="true" applyBorder="true" applyAlignment="true" applyProtection="false">
      <alignment horizontal="center"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35" fillId="0" borderId="2" xfId="0" applyFont="true" applyBorder="true" applyAlignment="true" applyProtection="false">
      <alignment horizontal="general" vertical="center" textRotation="180" wrapText="true" indent="0" shrinkToFit="false"/>
      <protection locked="true" hidden="false"/>
    </xf>
    <xf numFmtId="164" fontId="35" fillId="0" borderId="2" xfId="0" applyFont="true" applyBorder="true" applyAlignment="true" applyProtection="false">
      <alignment horizontal="center" vertical="center" textRotation="0" wrapText="true" indent="0" shrinkToFit="false"/>
      <protection locked="true" hidden="false"/>
    </xf>
    <xf numFmtId="164" fontId="36" fillId="0" borderId="2" xfId="0" applyFont="true" applyBorder="true" applyAlignment="true" applyProtection="false">
      <alignment horizontal="center" vertical="center" textRotation="0" wrapText="true" indent="0" shrinkToFit="false"/>
      <protection locked="true" hidden="false"/>
    </xf>
    <xf numFmtId="164" fontId="35" fillId="0" borderId="17" xfId="0" applyFont="true" applyBorder="true" applyAlignment="true" applyProtection="false">
      <alignment horizontal="center" vertical="center" textRotation="0" wrapText="true" indent="0" shrinkToFit="false"/>
      <protection locked="true" hidden="false"/>
    </xf>
    <xf numFmtId="164" fontId="37" fillId="0" borderId="18" xfId="0" applyFont="true" applyBorder="true" applyAlignment="true" applyProtection="false">
      <alignment horizontal="center" vertical="center" textRotation="0" wrapText="true" indent="0" shrinkToFit="false"/>
      <protection locked="true" hidden="false"/>
    </xf>
    <xf numFmtId="164" fontId="37" fillId="0" borderId="17" xfId="0" applyFont="true" applyBorder="true" applyAlignment="true" applyProtection="false">
      <alignment horizontal="center" vertical="center" textRotation="90" wrapText="true" indent="0" shrinkToFit="false"/>
      <protection locked="true" hidden="false"/>
    </xf>
    <xf numFmtId="166" fontId="35" fillId="0" borderId="17" xfId="0" applyFont="true" applyBorder="true" applyAlignment="true" applyProtection="false">
      <alignment horizontal="center" vertical="center" textRotation="0" wrapText="tru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right"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36" fillId="0" borderId="17" xfId="0" applyFont="true" applyBorder="true" applyAlignment="true" applyProtection="false">
      <alignment horizontal="center" vertical="center" textRotation="0" wrapText="true" indent="0" shrinkToFit="false"/>
      <protection locked="true" hidden="false"/>
    </xf>
    <xf numFmtId="164" fontId="39" fillId="0" borderId="17" xfId="0" applyFont="true" applyBorder="true" applyAlignment="true" applyProtection="false">
      <alignment horizontal="center" vertical="center" textRotation="0" wrapText="true" indent="0" shrinkToFit="false"/>
      <protection locked="true" hidden="false"/>
    </xf>
    <xf numFmtId="166" fontId="39" fillId="0" borderId="17" xfId="0" applyFont="true" applyBorder="true" applyAlignment="true" applyProtection="false">
      <alignment horizontal="center" vertical="center" textRotation="0" wrapText="tru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34" fillId="0" borderId="0" xfId="0" applyFont="true" applyBorder="true" applyAlignment="true" applyProtection="true">
      <alignment horizontal="center" vertical="bottom" textRotation="0" wrapText="false" indent="0" shrinkToFit="false"/>
      <protection locked="false" hidden="false"/>
    </xf>
    <xf numFmtId="164" fontId="34" fillId="0" borderId="0" xfId="0" applyFont="true" applyBorder="false" applyAlignment="true" applyProtection="true">
      <alignment horizontal="general" vertical="bottom" textRotation="0" wrapText="false" indent="0" shrinkToFit="false"/>
      <protection locked="false" hidden="false"/>
    </xf>
    <xf numFmtId="164" fontId="34" fillId="0" borderId="0" xfId="0" applyFont="true" applyBorder="false" applyAlignment="true" applyProtection="true">
      <alignment horizontal="justify" vertical="bottom" textRotation="0" wrapText="false" indent="0" shrinkToFit="false"/>
      <protection locked="false" hidden="false"/>
    </xf>
    <xf numFmtId="164" fontId="38" fillId="0" borderId="22" xfId="0" applyFont="true" applyBorder="true" applyAlignment="true" applyProtection="true">
      <alignment horizontal="center" vertical="center" textRotation="0" wrapText="true" indent="0" shrinkToFit="false"/>
      <protection locked="false" hidden="false"/>
    </xf>
    <xf numFmtId="164" fontId="38" fillId="0" borderId="20" xfId="0" applyFont="true" applyBorder="true" applyAlignment="true" applyProtection="true">
      <alignment horizontal="center" vertical="center" textRotation="0" wrapText="true" indent="0" shrinkToFit="false"/>
      <protection locked="false" hidden="false"/>
    </xf>
    <xf numFmtId="164" fontId="38" fillId="0" borderId="21" xfId="0" applyFont="true" applyBorder="true" applyAlignment="true" applyProtection="true">
      <alignment horizontal="center" vertical="center" textRotation="0" wrapText="true" indent="0" shrinkToFit="false"/>
      <protection locked="false" hidden="false"/>
    </xf>
    <xf numFmtId="164" fontId="38" fillId="0" borderId="6" xfId="0" applyFont="true" applyBorder="true" applyAlignment="true" applyProtection="true">
      <alignment horizontal="center" vertical="center" textRotation="0" wrapText="true" indent="0" shrinkToFit="false"/>
      <protection locked="true" hidden="false"/>
    </xf>
    <xf numFmtId="164" fontId="37" fillId="0" borderId="27" xfId="0" applyFont="true" applyBorder="true" applyAlignment="true" applyProtection="true">
      <alignment horizontal="center" vertical="center" textRotation="90" wrapText="true" indent="0" shrinkToFit="false"/>
      <protection locked="false" hidden="false"/>
    </xf>
    <xf numFmtId="164" fontId="37" fillId="0" borderId="10" xfId="0" applyFont="true" applyBorder="true" applyAlignment="true" applyProtection="true">
      <alignment horizontal="center" vertical="center" textRotation="0" wrapText="true" indent="0" shrinkToFit="false"/>
      <protection locked="false" hidden="false"/>
    </xf>
    <xf numFmtId="164" fontId="40" fillId="0" borderId="10" xfId="0" applyFont="true" applyBorder="true" applyAlignment="true" applyProtection="true">
      <alignment horizontal="center" vertical="center" textRotation="0" wrapText="false" indent="0" shrinkToFit="false"/>
      <protection locked="true" hidden="false"/>
    </xf>
    <xf numFmtId="167" fontId="38" fillId="0" borderId="10" xfId="19" applyFont="true" applyBorder="true" applyAlignment="true" applyProtection="true">
      <alignment horizontal="center" vertical="center" textRotation="0" wrapText="true" indent="0" shrinkToFit="false"/>
      <protection locked="true" hidden="false"/>
    </xf>
    <xf numFmtId="169" fontId="38" fillId="0" borderId="7" xfId="19" applyFont="true" applyBorder="true" applyAlignment="true" applyProtection="true">
      <alignment horizontal="center" vertical="center" textRotation="0" wrapText="true" indent="0" shrinkToFit="false"/>
      <protection locked="true" hidden="false"/>
    </xf>
    <xf numFmtId="164" fontId="38" fillId="0" borderId="0" xfId="0" applyFont="true" applyBorder="false" applyAlignment="true" applyProtection="true">
      <alignment horizontal="right" vertical="bottom" textRotation="0" wrapText="false" indent="0" shrinkToFit="false"/>
      <protection locked="false" hidden="false"/>
    </xf>
    <xf numFmtId="164" fontId="34" fillId="0" borderId="0" xfId="0" applyFont="true" applyBorder="false" applyAlignment="false" applyProtection="true">
      <alignment horizontal="general" vertical="bottom" textRotation="0" wrapText="false" indent="0" shrinkToFit="false"/>
      <protection locked="false" hidden="false"/>
    </xf>
    <xf numFmtId="164" fontId="38" fillId="0" borderId="8" xfId="0" applyFont="true" applyBorder="true" applyAlignment="true" applyProtection="true">
      <alignment horizontal="center" vertical="center" textRotation="0" wrapText="true" indent="0" shrinkToFit="false"/>
      <protection locked="true" hidden="false"/>
    </xf>
    <xf numFmtId="164" fontId="37" fillId="0" borderId="27" xfId="0" applyFont="true" applyBorder="true" applyAlignment="true" applyProtection="true">
      <alignment horizontal="center" vertical="center" textRotation="0" wrapText="true" indent="0" shrinkToFit="false"/>
      <protection locked="false" hidden="false"/>
    </xf>
    <xf numFmtId="164" fontId="40" fillId="0" borderId="27" xfId="0" applyFont="true" applyBorder="true" applyAlignment="true" applyProtection="true">
      <alignment horizontal="center" vertical="center" textRotation="0" wrapText="false" indent="0" shrinkToFit="false"/>
      <protection locked="true" hidden="false"/>
    </xf>
    <xf numFmtId="167" fontId="38" fillId="0" borderId="27" xfId="19" applyFont="true" applyBorder="true" applyAlignment="true" applyProtection="true">
      <alignment horizontal="center" vertical="center" textRotation="0" wrapText="true" indent="0" shrinkToFit="false"/>
      <protection locked="true" hidden="false"/>
    </xf>
    <xf numFmtId="169" fontId="38" fillId="0" borderId="9" xfId="19" applyFont="true" applyBorder="true" applyAlignment="true" applyProtection="true">
      <alignment horizontal="center" vertical="center" textRotation="0" wrapText="true" indent="0" shrinkToFit="false"/>
      <protection locked="true" hidden="false"/>
    </xf>
    <xf numFmtId="164" fontId="38" fillId="0" borderId="0" xfId="0" applyFont="true" applyBorder="false" applyAlignment="true" applyProtection="true">
      <alignment horizontal="center" vertical="bottom" textRotation="0" wrapText="false" indent="0" shrinkToFit="false"/>
      <protection locked="false" hidden="false"/>
    </xf>
    <xf numFmtId="164" fontId="38" fillId="0" borderId="0" xfId="0" applyFont="true" applyBorder="false" applyAlignment="true" applyProtection="true">
      <alignment horizontal="general" vertical="bottom" textRotation="0" wrapText="false" indent="0" shrinkToFit="false"/>
      <protection locked="fals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34" fillId="0" borderId="0" xfId="0" applyFont="true" applyBorder="true" applyAlignment="true" applyProtection="false">
      <alignment horizontal="center" vertical="center" textRotation="0" wrapText="false" indent="0" shrinkToFit="false"/>
      <protection locked="true" hidden="false"/>
    </xf>
    <xf numFmtId="164" fontId="37" fillId="0" borderId="0" xfId="0" applyFont="true" applyBorder="true" applyAlignment="true" applyProtection="false">
      <alignment horizontal="center" vertical="center" textRotation="0" wrapText="false" indent="0" shrinkToFit="false"/>
      <protection locked="true" hidden="false"/>
    </xf>
    <xf numFmtId="164" fontId="41" fillId="0" borderId="10" xfId="0" applyFont="true" applyBorder="true" applyAlignment="true" applyProtection="false">
      <alignment horizontal="center" vertical="center" textRotation="90" wrapText="true" indent="0" shrinkToFit="false"/>
      <protection locked="true" hidden="false"/>
    </xf>
    <xf numFmtId="164" fontId="41" fillId="0" borderId="10" xfId="0" applyFont="true" applyBorder="true" applyAlignment="true" applyProtection="false">
      <alignment horizontal="center" vertical="center" textRotation="0" wrapText="true" indent="0" shrinkToFit="false"/>
      <protection locked="true" hidden="false"/>
    </xf>
    <xf numFmtId="164" fontId="41" fillId="0" borderId="10" xfId="0" applyFont="true" applyBorder="true" applyAlignment="true" applyProtection="false">
      <alignment horizontal="center" vertical="center" textRotation="0" wrapText="false" indent="0" shrinkToFit="false"/>
      <protection locked="true" hidden="false"/>
    </xf>
    <xf numFmtId="164" fontId="42" fillId="0" borderId="18" xfId="0" applyFont="true" applyBorder="true" applyAlignment="true" applyProtection="false">
      <alignment horizontal="center" vertical="center" textRotation="0" wrapText="true" indent="0" shrinkToFit="false"/>
      <protection locked="true" hidden="false"/>
    </xf>
    <xf numFmtId="164" fontId="43" fillId="0" borderId="5" xfId="21" applyFont="true" applyBorder="true" applyAlignment="true" applyProtection="false">
      <alignment horizontal="left" vertical="center" textRotation="0" wrapText="true" indent="0" shrinkToFit="false"/>
      <protection locked="true" hidden="false"/>
    </xf>
    <xf numFmtId="164" fontId="42" fillId="0" borderId="17" xfId="0" applyFont="true" applyBorder="true" applyAlignment="true" applyProtection="false">
      <alignment horizontal="center" vertical="center" textRotation="0" wrapText="true" indent="0" shrinkToFit="false"/>
      <protection locked="true" hidden="false"/>
    </xf>
    <xf numFmtId="167" fontId="42" fillId="0" borderId="17" xfId="0" applyFont="true" applyBorder="true" applyAlignment="true" applyProtection="false">
      <alignment horizontal="center" vertical="center" textRotation="0" wrapText="true" indent="0" shrinkToFit="false"/>
      <protection locked="true" hidden="false"/>
    </xf>
    <xf numFmtId="166" fontId="42" fillId="0" borderId="17" xfId="0" applyFont="true" applyBorder="true" applyAlignment="true" applyProtection="false">
      <alignment horizontal="center" vertical="center" textRotation="0" wrapText="true" indent="0" shrinkToFit="false"/>
      <protection locked="true" hidden="false"/>
    </xf>
    <xf numFmtId="165" fontId="42" fillId="0" borderId="17" xfId="0" applyFont="true" applyBorder="true" applyAlignment="true" applyProtection="false">
      <alignment horizontal="center" vertical="center" textRotation="0" wrapText="true" indent="0" shrinkToFit="false"/>
      <protection locked="true" hidden="false"/>
    </xf>
    <xf numFmtId="164" fontId="41" fillId="0" borderId="12" xfId="0" applyFont="true" applyBorder="true" applyAlignment="true" applyProtection="false">
      <alignment horizontal="center" vertical="center" textRotation="0" wrapText="false" indent="0" shrinkToFit="false"/>
      <protection locked="true" hidden="false"/>
    </xf>
    <xf numFmtId="164" fontId="44" fillId="0" borderId="13" xfId="0" applyFont="true" applyBorder="true" applyAlignment="true" applyProtection="false">
      <alignment horizontal="center" vertical="center" textRotation="0" wrapText="false" indent="0" shrinkToFit="false"/>
      <protection locked="true" hidden="false"/>
    </xf>
    <xf numFmtId="167" fontId="44" fillId="0" borderId="13" xfId="0" applyFont="true" applyBorder="true" applyAlignment="true" applyProtection="false">
      <alignment horizontal="center" vertical="center" textRotation="0" wrapText="false" indent="0" shrinkToFit="false"/>
      <protection locked="true" hidden="false"/>
    </xf>
    <xf numFmtId="166" fontId="44" fillId="0" borderId="13" xfId="0" applyFont="true" applyBorder="tru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false" indent="0" shrinkToFit="false"/>
      <protection locked="true" hidden="false"/>
    </xf>
    <xf numFmtId="167" fontId="5" fillId="0" borderId="0" xfId="0" applyFont="true" applyBorder="false" applyAlignment="true" applyProtection="false">
      <alignment horizontal="center" vertical="center" textRotation="0" wrapText="false" indent="0" shrinkToFit="false"/>
      <protection locked="true" hidden="false"/>
    </xf>
    <xf numFmtId="166" fontId="5" fillId="0" borderId="0" xfId="0" applyFont="true" applyBorder="true" applyAlignment="true" applyProtection="false">
      <alignment horizontal="center" vertical="center" textRotation="0" wrapText="false" indent="0" shrinkToFit="false"/>
      <protection locked="true" hidden="false"/>
    </xf>
    <xf numFmtId="164" fontId="38" fillId="0" borderId="0" xfId="0" applyFont="true" applyBorder="false" applyAlignment="tru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general" vertical="center" textRotation="0" wrapText="false" indent="0" shrinkToFit="false"/>
      <protection locked="true" hidden="false"/>
    </xf>
    <xf numFmtId="164" fontId="34" fillId="0" borderId="0" xfId="0" applyFont="true" applyBorder="false" applyAlignment="true" applyProtection="false">
      <alignment horizontal="general" vertical="bottom" textRotation="0" wrapText="false" indent="0" shrinkToFit="false"/>
      <protection locked="true" hidden="false"/>
    </xf>
    <xf numFmtId="164" fontId="34" fillId="0" borderId="2" xfId="0" applyFont="true" applyBorder="true" applyAlignment="true" applyProtection="false">
      <alignment horizontal="center" vertical="center" textRotation="0" wrapText="true" indent="0" shrinkToFit="false"/>
      <protection locked="true" hidden="false"/>
    </xf>
    <xf numFmtId="164" fontId="34" fillId="0" borderId="25" xfId="0" applyFont="true" applyBorder="true" applyAlignment="true" applyProtection="false">
      <alignment horizontal="center" vertical="center" textRotation="0" wrapText="true" indent="0" shrinkToFit="false"/>
      <protection locked="true" hidden="false"/>
    </xf>
    <xf numFmtId="164" fontId="34" fillId="0" borderId="18" xfId="0" applyFont="true" applyBorder="true" applyAlignment="true" applyProtection="false">
      <alignment horizontal="center" vertical="center" textRotation="0" wrapText="true" indent="0" shrinkToFit="false"/>
      <protection locked="true" hidden="false"/>
    </xf>
    <xf numFmtId="164" fontId="34" fillId="0" borderId="17" xfId="0" applyFont="true" applyBorder="true" applyAlignment="true" applyProtection="false">
      <alignment horizontal="center" vertical="center" textRotation="0" wrapText="true" indent="0" shrinkToFit="false"/>
      <protection locked="true" hidden="false"/>
    </xf>
    <xf numFmtId="164" fontId="46" fillId="0" borderId="0" xfId="0" applyFont="true" applyBorder="false" applyAlignment="false" applyProtection="false">
      <alignment horizontal="general" vertical="bottom" textRotation="0" wrapText="false" indent="0" shrinkToFit="false"/>
      <protection locked="true" hidden="false"/>
    </xf>
    <xf numFmtId="164" fontId="36" fillId="0" borderId="0" xfId="0" applyFont="true" applyBorder="false" applyAlignment="true" applyProtection="false">
      <alignment horizontal="justify" vertical="bottom" textRotation="0" wrapText="false" indent="0" shrinkToFit="false"/>
      <protection locked="true" hidden="false"/>
    </xf>
    <xf numFmtId="164" fontId="38" fillId="0" borderId="2"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right" vertical="bottom" textRotation="0" wrapText="false" indent="0" shrinkToFit="false"/>
      <protection locked="true" hidden="false"/>
    </xf>
    <xf numFmtId="164" fontId="36" fillId="0" borderId="25" xfId="0" applyFont="true" applyBorder="true" applyAlignment="true" applyProtection="false">
      <alignment horizontal="center" vertical="center" textRotation="0" wrapText="true" indent="0" shrinkToFit="false"/>
      <protection locked="true" hidden="false"/>
    </xf>
    <xf numFmtId="164" fontId="36" fillId="0" borderId="44" xfId="0" applyFont="true" applyBorder="true" applyAlignment="true" applyProtection="false">
      <alignment horizontal="center" vertical="center" textRotation="0" wrapText="true" indent="0" shrinkToFit="false"/>
      <protection locked="true" hidden="false"/>
    </xf>
    <xf numFmtId="164" fontId="37" fillId="0" borderId="17" xfId="0" applyFont="true" applyBorder="true" applyAlignment="true" applyProtection="false">
      <alignment horizontal="center" vertical="center" textRotation="0" wrapText="true" indent="0" shrinkToFit="false"/>
      <protection locked="true" hidden="false"/>
    </xf>
    <xf numFmtId="168" fontId="37" fillId="0" borderId="17"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4" fillId="0" borderId="2" xfId="0" applyFont="true" applyBorder="true" applyAlignment="true" applyProtection="false">
      <alignment horizontal="center" vertical="top" textRotation="0" wrapText="true" indent="0" shrinkToFit="false"/>
      <protection locked="true" hidden="false"/>
    </xf>
    <xf numFmtId="164" fontId="34" fillId="0" borderId="25" xfId="0" applyFont="true" applyBorder="true" applyAlignment="true" applyProtection="false">
      <alignment horizontal="center" vertical="top" textRotation="0" wrapText="true" indent="0" shrinkToFit="false"/>
      <protection locked="true" hidden="false"/>
    </xf>
    <xf numFmtId="164" fontId="34" fillId="0" borderId="18" xfId="0" applyFont="true" applyBorder="true" applyAlignment="true" applyProtection="false">
      <alignment horizontal="center" vertical="top" textRotation="0" wrapText="true" indent="0" shrinkToFit="false"/>
      <protection locked="true" hidden="false"/>
    </xf>
    <xf numFmtId="164" fontId="34" fillId="0" borderId="17" xfId="0" applyFont="true" applyBorder="true" applyAlignment="true" applyProtection="false">
      <alignment horizontal="center" vertical="top"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4" xfId="21" builtinId="54" customBuiltin="true"/>
    <cellStyle name="*unknown*" xfId="20" builtinId="8" customBuiltin="false"/>
  </cellStyles>
  <dxfs count="112">
    <dxf>
      <font>
        <sz val="11"/>
        <color rgb="FF000000"/>
        <name val="Calibri"/>
        <family val="2"/>
        <charset val="1"/>
      </font>
      <fill>
        <patternFill>
          <bgColor rgb="FFCC3300"/>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
      <font>
        <sz val="11"/>
        <color rgb="FF000000"/>
        <name val="Calibri"/>
        <family val="2"/>
        <charset val="1"/>
      </font>
      <fill>
        <patternFill>
          <bgColor rgb="FFFFFF00"/>
        </patternFill>
      </fill>
    </dxf>
    <dxf>
      <font>
        <sz val="11"/>
        <color rgb="FF000000"/>
        <name val="Calibri"/>
        <family val="2"/>
        <charset val="1"/>
      </font>
      <fill>
        <patternFill>
          <bgColor rgb="FFE46C0A"/>
        </patternFill>
      </fill>
    </dxf>
    <dxf>
      <font>
        <sz val="11"/>
        <color rgb="FF000000"/>
        <name val="Calibri"/>
        <family val="2"/>
        <charset val="1"/>
      </font>
      <fill>
        <patternFill>
          <bgColor rgb="FFFCD5B5"/>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
      <font>
        <sz val="11"/>
        <color rgb="FF000000"/>
        <name val="Calibri"/>
        <family val="2"/>
        <charset val="1"/>
      </font>
      <fill>
        <patternFill>
          <bgColor rgb="FFFF0000"/>
        </patternFill>
      </fill>
    </dxf>
    <dxf>
      <font>
        <sz val="11"/>
        <color rgb="FF000000"/>
        <name val="Calibri"/>
        <family val="2"/>
        <charset val="1"/>
      </font>
      <fill>
        <patternFill>
          <bgColor rgb="FFC00000"/>
        </patternFill>
      </fill>
    </dxf>
    <dxf>
      <font>
        <sz val="11"/>
        <color rgb="FF000000"/>
        <name val="Calibri"/>
        <family val="2"/>
        <charset val="1"/>
      </font>
      <fill>
        <patternFill>
          <bgColor rgb="FF993300"/>
        </patternFill>
      </fill>
    </dxf>
    <dxf>
      <font>
        <b val="true"/>
        <sz val="11"/>
        <color rgb="FF000000"/>
        <name val="Calibri"/>
        <family val="2"/>
        <charset val="1"/>
      </font>
      <fill>
        <patternFill>
          <bgColor rgb="FFC00000"/>
        </patternFill>
      </fill>
    </dxf>
    <dxf>
      <font>
        <sz val="11"/>
        <color rgb="FF000000"/>
        <name val="Calibri"/>
        <family val="2"/>
        <charset val="1"/>
      </font>
      <fill>
        <patternFill>
          <bgColor rgb="FFFF0000"/>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
      <font>
        <sz val="11"/>
        <color rgb="FF000000"/>
        <name val="Calibri"/>
        <family val="2"/>
        <charset val="1"/>
      </font>
      <fill>
        <patternFill>
          <bgColor rgb="FFCC3300"/>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
      <font>
        <sz val="11"/>
        <color rgb="FFFFFFFF"/>
        <name val="Calibri"/>
        <family val="2"/>
        <charset val="1"/>
      </font>
      <fill>
        <patternFill>
          <bgColor rgb="FF0D0D0D"/>
        </patternFill>
      </fill>
    </dxf>
    <dxf>
      <font>
        <sz val="11"/>
        <color rgb="FF000000"/>
        <name val="Calibri"/>
        <family val="2"/>
        <charset val="1"/>
      </font>
      <fill>
        <patternFill>
          <bgColor rgb="FF993300"/>
        </patternFill>
      </fill>
    </dxf>
    <dxf>
      <font>
        <sz val="11"/>
        <color rgb="FF000000"/>
        <name val="Calibri"/>
        <family val="2"/>
        <charset val="1"/>
      </font>
      <fill>
        <patternFill>
          <bgColor rgb="FF008080"/>
        </patternFill>
      </fill>
    </dxf>
    <dxf>
      <font>
        <sz val="11"/>
        <color rgb="FF000000"/>
        <name val="Calibri"/>
        <family val="2"/>
        <charset val="1"/>
      </font>
      <fill>
        <patternFill>
          <bgColor rgb="FFCC0099"/>
        </patternFill>
      </fill>
    </dxf>
    <dxf>
      <font>
        <sz val="11"/>
        <color rgb="FF000000"/>
        <name val="Calibri"/>
        <family val="2"/>
        <charset val="1"/>
      </font>
      <fill>
        <patternFill>
          <bgColor rgb="FFBFBFBF"/>
        </patternFill>
      </fill>
    </dxf>
    <dxf>
      <font>
        <sz val="11"/>
        <color rgb="FF000000"/>
        <name val="Calibri"/>
        <family val="2"/>
        <charset val="1"/>
      </font>
      <fill>
        <patternFill>
          <bgColor rgb="FFC4BD97"/>
        </patternFill>
      </fill>
    </dxf>
    <dxf>
      <font>
        <sz val="11"/>
        <color rgb="FF000000"/>
        <name val="Calibri"/>
        <family val="2"/>
        <charset val="1"/>
      </font>
      <fill>
        <patternFill>
          <bgColor rgb="FFFCD5B5"/>
        </patternFill>
      </fill>
    </dxf>
    <dxf>
      <font>
        <sz val="11"/>
        <color rgb="FF000000"/>
        <name val="Calibri"/>
        <family val="2"/>
        <charset val="1"/>
      </font>
      <fill>
        <patternFill>
          <bgColor rgb="FF00B0F0"/>
        </patternFill>
      </fill>
    </dxf>
    <dxf>
      <font>
        <sz val="11"/>
        <color rgb="FF000000"/>
        <name val="Calibri"/>
        <family val="2"/>
        <charset val="1"/>
      </font>
      <fill>
        <patternFill>
          <bgColor rgb="FF00B050"/>
        </patternFill>
      </fill>
    </dxf>
    <dxf>
      <font>
        <sz val="11"/>
        <color rgb="FF000000"/>
        <name val="Calibri"/>
        <family val="2"/>
        <charset val="1"/>
      </font>
      <fill>
        <patternFill>
          <bgColor rgb="FF92D050"/>
        </patternFill>
      </fill>
    </dxf>
    <dxf>
      <font>
        <sz val="11"/>
        <color rgb="FF000000"/>
        <name val="Calibri"/>
        <family val="2"/>
        <charset val="1"/>
      </font>
      <fill>
        <patternFill>
          <bgColor rgb="FFFFFF00"/>
        </patternFill>
      </fill>
    </dxf>
    <dxf>
      <font>
        <sz val="11"/>
        <color rgb="FF000000"/>
        <name val="Calibri"/>
        <family val="2"/>
        <charset val="1"/>
      </font>
      <fill>
        <patternFill>
          <bgColor rgb="FFFFC000"/>
        </patternFill>
      </fill>
    </dxf>
    <dxf>
      <font>
        <sz val="11"/>
        <color rgb="FF000000"/>
        <name val="Calibri"/>
        <family val="2"/>
        <charset val="1"/>
      </font>
      <fill>
        <patternFill>
          <bgColor rgb="FFC00000"/>
        </patternFill>
      </fill>
    </dxf>
    <dxf>
      <font>
        <sz val="11"/>
        <color rgb="FF000000"/>
        <name val="Calibri"/>
        <family val="2"/>
        <charset val="1"/>
      </font>
      <fill>
        <patternFill>
          <bgColor rgb="FFFFC7CE"/>
        </patternFill>
      </fill>
    </dxf>
    <dxf>
      <font>
        <sz val="11"/>
        <color rgb="FF006100"/>
        <name val="Calibri"/>
        <family val="2"/>
        <charset val="1"/>
      </font>
      <fill>
        <patternFill>
          <bgColor rgb="FFC6EFCE"/>
        </patternFill>
      </fill>
    </dxf>
    <dxf>
      <font>
        <sz val="11"/>
        <color rgb="FF9C6500"/>
        <name val="Calibri"/>
        <family val="2"/>
        <charset val="1"/>
      </font>
      <fill>
        <patternFill>
          <bgColor rgb="FFFFEB9C"/>
        </patternFill>
      </fill>
    </dxf>
    <dxf>
      <font>
        <sz val="11"/>
        <color rgb="FF9C0006"/>
        <name val="Calibri"/>
        <family val="2"/>
        <charset val="1"/>
      </font>
      <fill>
        <patternFill>
          <bgColor rgb="FFFFC7CE"/>
        </patternFill>
      </fill>
    </dxf>
  </dxfs>
  <colors>
    <indexedColors>
      <rgbColor rgb="FF000000"/>
      <rgbColor rgb="FFFFFFFF"/>
      <rgbColor rgb="FFFF0000"/>
      <rgbColor rgb="FF00FF00"/>
      <rgbColor rgb="FF0000FF"/>
      <rgbColor rgb="FFFFFF00"/>
      <rgbColor rgb="FFFF00FF"/>
      <rgbColor rgb="FF00FFFF"/>
      <rgbColor rgb="FF800000"/>
      <rgbColor rgb="FF009900"/>
      <rgbColor rgb="FF000099"/>
      <rgbColor rgb="FF9C6500"/>
      <rgbColor rgb="FFCC0099"/>
      <rgbColor rgb="FF008080"/>
      <rgbColor rgb="FFBFBFBF"/>
      <rgbColor rgb="FF7F7F7F"/>
      <rgbColor rgb="FFFFFF66"/>
      <rgbColor rgb="FF953735"/>
      <rgbColor rgb="FFEBF1DE"/>
      <rgbColor rgb="FFC6EFCE"/>
      <rgbColor rgb="FF660066"/>
      <rgbColor rgb="FFD99694"/>
      <rgbColor rgb="FF0066CC"/>
      <rgbColor rgb="FFD9D9D9"/>
      <rgbColor rgb="FF000080"/>
      <rgbColor rgb="FFFF00FF"/>
      <rgbColor rgb="FFCCFF33"/>
      <rgbColor rgb="FF00FFFF"/>
      <rgbColor rgb="FFC00000"/>
      <rgbColor rgb="FF9C0006"/>
      <rgbColor rgb="FF006100"/>
      <rgbColor rgb="FF0000CC"/>
      <rgbColor rgb="FF00B0F0"/>
      <rgbColor rgb="FFD7E4BD"/>
      <rgbColor rgb="FFCCFFCC"/>
      <rgbColor rgb="FFFFFF99"/>
      <rgbColor rgb="FF95B3D7"/>
      <rgbColor rgb="FFFFC7CE"/>
      <rgbColor rgb="FFF2DCDB"/>
      <rgbColor rgb="FFFCD5B5"/>
      <rgbColor rgb="FF558ED5"/>
      <rgbColor rgb="FF33CCCC"/>
      <rgbColor rgb="FF92D050"/>
      <rgbColor rgb="FFFFC000"/>
      <rgbColor rgb="FFFFEB9C"/>
      <rgbColor rgb="FFE46C0A"/>
      <rgbColor rgb="FF595959"/>
      <rgbColor rgb="FFC4BD97"/>
      <rgbColor rgb="FF002060"/>
      <rgbColor rgb="FF00B050"/>
      <rgbColor rgb="FF003300"/>
      <rgbColor rgb="FF0D0D0D"/>
      <rgbColor rgb="FF993300"/>
      <rgbColor rgb="FFCC3300"/>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sanjivksharma@yahoo.com" TargetMode="External"/>
</Relationships>
</file>

<file path=xl/worksheets/sheet1.xml><?xml version="1.0" encoding="utf-8"?>
<worksheet xmlns="http://schemas.openxmlformats.org/spreadsheetml/2006/main" xmlns:r="http://schemas.openxmlformats.org/officeDocument/2006/relationships">
  <sheetPr filterMode="false">
    <tabColor rgb="FFFF0000"/>
    <pageSetUpPr fitToPage="true"/>
  </sheetPr>
  <dimension ref="1:21"/>
  <sheetViews>
    <sheetView windowProtection="false"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9" activeCellId="0" sqref="A9"/>
    </sheetView>
  </sheetViews>
  <sheetFormatPr defaultRowHeight="15.75"/>
  <cols>
    <col collapsed="false" hidden="false" max="1" min="1" style="1" width="9.1417004048583"/>
    <col collapsed="false" hidden="false" max="2" min="2" style="1" width="19.4251012145749"/>
    <col collapsed="false" hidden="false" max="3" min="3" style="1" width="9.1417004048583"/>
    <col collapsed="false" hidden="false" max="4" min="4" style="1" width="8"/>
    <col collapsed="false" hidden="false" max="5" min="5" style="1" width="8.57085020242915"/>
    <col collapsed="false" hidden="false" max="6" min="6" style="1" width="6.85425101214575"/>
    <col collapsed="false" hidden="false" max="7" min="7" style="1" width="4.85425101214575"/>
    <col collapsed="false" hidden="false" max="8" min="8" style="1" width="9.1417004048583"/>
    <col collapsed="false" hidden="false" max="9" min="9" style="1" width="14.2834008097166"/>
    <col collapsed="false" hidden="false" max="10" min="10" style="1" width="9.1417004048583"/>
    <col collapsed="false" hidden="false" max="11" min="11" style="1" width="20.5748987854251"/>
    <col collapsed="false" hidden="true" max="12" min="12" style="1" width="0"/>
    <col collapsed="false" hidden="false" max="1025" min="13" style="1" width="9.1417004048583"/>
  </cols>
  <sheetData>
    <row r="1" customFormat="false" ht="43.5" hidden="false" customHeight="true" outlineLevel="0" collapsed="false">
      <c r="A1" s="2" t="s">
        <v>0</v>
      </c>
      <c r="B1" s="2"/>
      <c r="C1" s="2"/>
      <c r="D1" s="2"/>
      <c r="E1" s="2"/>
      <c r="F1" s="2"/>
      <c r="G1" s="2"/>
      <c r="H1" s="2"/>
      <c r="I1" s="2"/>
      <c r="J1" s="2"/>
      <c r="K1" s="2"/>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6.5" hidden="false" customHeight="false" outlineLevel="0" collapsed="false">
      <c r="A2" s="3" t="s">
        <v>1</v>
      </c>
      <c r="B2" s="3"/>
      <c r="C2" s="3"/>
      <c r="D2" s="3"/>
      <c r="E2" s="3"/>
      <c r="F2" s="3"/>
      <c r="G2" s="3"/>
      <c r="H2" s="3"/>
      <c r="I2" s="3"/>
      <c r="J2" s="3"/>
      <c r="K2" s="3"/>
      <c r="L2" s="3"/>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75" hidden="false" customHeight="true" outlineLevel="0" collapsed="false">
      <c r="A3" s="4"/>
      <c r="B3" s="4"/>
      <c r="C3" s="4"/>
      <c r="D3" s="4"/>
      <c r="E3" s="4"/>
      <c r="F3" s="4"/>
      <c r="G3" s="4"/>
      <c r="H3" s="4"/>
      <c r="I3" s="4"/>
      <c r="J3" s="4"/>
      <c r="K3" s="4"/>
      <c r="L3" s="5"/>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7" customFormat="true" ht="31.5" hidden="false" customHeight="true" outlineLevel="0" collapsed="false">
      <c r="A4" s="6" t="s">
        <v>2</v>
      </c>
      <c r="B4" s="6"/>
      <c r="C4" s="6"/>
      <c r="D4" s="6"/>
      <c r="E4" s="6"/>
      <c r="F4" s="6"/>
      <c r="G4" s="6"/>
      <c r="H4" s="6"/>
      <c r="I4" s="6"/>
      <c r="J4" s="6"/>
      <c r="K4" s="6"/>
      <c r="L4" s="5"/>
    </row>
    <row r="5" customFormat="false" ht="15.75" hidden="false" customHeight="true" outlineLevel="0" collapsed="false">
      <c r="A5" s="4"/>
      <c r="B5" s="4"/>
      <c r="C5" s="4"/>
      <c r="D5" s="4"/>
      <c r="E5" s="4"/>
      <c r="F5" s="4"/>
      <c r="G5" s="4"/>
      <c r="H5" s="4"/>
      <c r="I5" s="4"/>
      <c r="J5" s="4"/>
      <c r="K5" s="4"/>
      <c r="L5" s="5"/>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4.5" hidden="false" customHeight="true" outlineLevel="0" collapsed="false">
      <c r="A6" s="8" t="s">
        <v>3</v>
      </c>
      <c r="B6" s="8"/>
      <c r="C6" s="8"/>
      <c r="D6" s="8"/>
      <c r="E6" s="8"/>
      <c r="F6" s="8"/>
      <c r="G6" s="8"/>
      <c r="H6" s="8"/>
      <c r="I6" s="8"/>
      <c r="J6" s="8"/>
      <c r="K6" s="8"/>
      <c r="L6" s="5"/>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75" hidden="false" customHeight="true" outlineLevel="0" collapsed="false">
      <c r="A7" s="4"/>
      <c r="B7" s="4"/>
      <c r="C7" s="4"/>
      <c r="D7" s="4"/>
      <c r="E7" s="4"/>
      <c r="F7" s="4"/>
      <c r="G7" s="4"/>
      <c r="H7" s="4"/>
      <c r="I7" s="4"/>
      <c r="J7" s="4"/>
      <c r="K7" s="4"/>
      <c r="L7" s="5"/>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93" hidden="false" customHeight="true" outlineLevel="0" collapsed="false">
      <c r="A8" s="9" t="s">
        <v>4</v>
      </c>
      <c r="B8" s="9"/>
      <c r="C8" s="9"/>
      <c r="D8" s="9"/>
      <c r="E8" s="9"/>
      <c r="F8" s="9"/>
      <c r="G8" s="9"/>
      <c r="H8" s="9"/>
      <c r="I8" s="9"/>
      <c r="J8" s="9"/>
      <c r="K8" s="9"/>
      <c r="L8" s="5"/>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89.5" hidden="false" customHeight="true" outlineLevel="0" collapsed="false">
      <c r="A9" s="10" t="s">
        <v>5</v>
      </c>
      <c r="B9" s="10"/>
      <c r="C9" s="10"/>
      <c r="D9" s="10"/>
      <c r="E9" s="10"/>
      <c r="F9" s="10"/>
      <c r="G9" s="10"/>
      <c r="H9" s="10"/>
      <c r="I9" s="10"/>
      <c r="J9" s="10"/>
      <c r="K9" s="10"/>
      <c r="L9" s="5"/>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s="12" customFormat="true" ht="16.5" hidden="false" customHeight="true" outlineLevel="0" collapsed="false">
      <c r="A10" s="4"/>
      <c r="B10" s="4"/>
      <c r="C10" s="4"/>
      <c r="D10" s="4"/>
      <c r="E10" s="4"/>
      <c r="F10" s="4"/>
      <c r="G10" s="4"/>
      <c r="H10" s="4"/>
      <c r="I10" s="4"/>
      <c r="J10" s="4"/>
      <c r="K10" s="4"/>
      <c r="L10" s="11"/>
    </row>
    <row r="11" customFormat="false" ht="144" hidden="false" customHeight="true" outlineLevel="0" collapsed="false">
      <c r="A11" s="13" t="s">
        <v>6</v>
      </c>
      <c r="B11" s="13"/>
      <c r="C11" s="13"/>
      <c r="D11" s="13"/>
      <c r="E11" s="13"/>
      <c r="F11" s="13"/>
      <c r="G11" s="13"/>
      <c r="H11" s="13"/>
      <c r="I11" s="13"/>
      <c r="J11" s="13"/>
      <c r="K11" s="13"/>
      <c r="L11" s="13"/>
      <c r="O11" s="0"/>
      <c r="P11" s="0"/>
    </row>
    <row r="12" customFormat="false" ht="17.25" hidden="false" customHeight="true" outlineLevel="0" collapsed="false">
      <c r="A12" s="4" t="s">
        <v>7</v>
      </c>
      <c r="B12" s="4"/>
      <c r="C12" s="4"/>
      <c r="D12" s="4"/>
      <c r="E12" s="4"/>
      <c r="F12" s="4"/>
      <c r="G12" s="4"/>
      <c r="H12" s="4"/>
      <c r="I12" s="4"/>
      <c r="J12" s="4"/>
      <c r="K12" s="4"/>
      <c r="L12" s="5"/>
      <c r="O12" s="0"/>
      <c r="P12" s="0"/>
    </row>
    <row r="13" customFormat="false" ht="53.25" hidden="false" customHeight="true" outlineLevel="0" collapsed="false">
      <c r="A13" s="14" t="s">
        <v>8</v>
      </c>
      <c r="B13" s="14"/>
      <c r="C13" s="14"/>
      <c r="D13" s="14"/>
      <c r="E13" s="14"/>
      <c r="F13" s="14"/>
      <c r="G13" s="14"/>
      <c r="H13" s="14"/>
      <c r="I13" s="14"/>
      <c r="J13" s="14"/>
      <c r="K13" s="14"/>
      <c r="L13" s="14"/>
      <c r="O13" s="15"/>
      <c r="P13" s="15"/>
    </row>
    <row r="14" customFormat="false" ht="17.25" hidden="false" customHeight="true" outlineLevel="0" collapsed="false">
      <c r="A14" s="4"/>
      <c r="B14" s="4"/>
      <c r="C14" s="4"/>
      <c r="D14" s="4"/>
      <c r="E14" s="4"/>
      <c r="F14" s="4"/>
      <c r="G14" s="4"/>
      <c r="H14" s="4"/>
      <c r="I14" s="4"/>
      <c r="J14" s="4"/>
      <c r="K14" s="4"/>
      <c r="L14" s="5"/>
      <c r="O14" s="15"/>
      <c r="P14" s="15"/>
    </row>
    <row r="15" customFormat="false" ht="16.5" hidden="false" customHeight="true" outlineLevel="0" collapsed="false">
      <c r="A15" s="16" t="s">
        <v>9</v>
      </c>
      <c r="B15" s="16"/>
      <c r="C15" s="5"/>
      <c r="D15" s="17" t="s">
        <v>10</v>
      </c>
      <c r="E15" s="17"/>
      <c r="F15" s="17"/>
      <c r="G15" s="17"/>
      <c r="H15" s="5"/>
      <c r="I15" s="18" t="s">
        <v>11</v>
      </c>
      <c r="J15" s="18"/>
      <c r="K15" s="18"/>
      <c r="L15" s="5"/>
      <c r="O15" s="15"/>
      <c r="P15" s="15"/>
    </row>
    <row r="16" customFormat="false" ht="19.5" hidden="false" customHeight="true" outlineLevel="0" collapsed="false">
      <c r="A16" s="19" t="s">
        <v>12</v>
      </c>
      <c r="B16" s="20" t="s">
        <v>13</v>
      </c>
      <c r="C16" s="5"/>
      <c r="D16" s="21" t="n">
        <v>101</v>
      </c>
      <c r="E16" s="22" t="s">
        <v>14</v>
      </c>
      <c r="F16" s="22"/>
      <c r="G16" s="22"/>
      <c r="H16" s="5"/>
      <c r="I16" s="18"/>
      <c r="J16" s="18"/>
      <c r="K16" s="18"/>
      <c r="L16" s="5"/>
      <c r="O16" s="15"/>
      <c r="P16" s="15"/>
    </row>
    <row r="17" customFormat="false" ht="15.75" hidden="false" customHeight="true" outlineLevel="0" collapsed="false">
      <c r="A17" s="21" t="s">
        <v>15</v>
      </c>
      <c r="B17" s="23" t="s">
        <v>16</v>
      </c>
      <c r="C17" s="5"/>
      <c r="D17" s="21" t="n">
        <v>2</v>
      </c>
      <c r="E17" s="22" t="s">
        <v>17</v>
      </c>
      <c r="F17" s="22"/>
      <c r="G17" s="22"/>
      <c r="H17" s="5"/>
      <c r="I17" s="24" t="s">
        <v>18</v>
      </c>
      <c r="J17" s="24"/>
      <c r="K17" s="24"/>
      <c r="L17" s="5"/>
      <c r="O17" s="15"/>
      <c r="P17" s="15"/>
    </row>
    <row r="18" customFormat="false" ht="15.75" hidden="false" customHeight="true" outlineLevel="0" collapsed="false">
      <c r="A18" s="21" t="s">
        <v>19</v>
      </c>
      <c r="B18" s="23" t="s">
        <v>20</v>
      </c>
      <c r="C18" s="5"/>
      <c r="D18" s="21" t="n">
        <v>41</v>
      </c>
      <c r="E18" s="22" t="s">
        <v>21</v>
      </c>
      <c r="F18" s="22"/>
      <c r="G18" s="22"/>
      <c r="H18" s="5"/>
      <c r="I18" s="24" t="s">
        <v>22</v>
      </c>
      <c r="J18" s="24"/>
      <c r="K18" s="24"/>
      <c r="L18" s="5"/>
      <c r="O18" s="15"/>
      <c r="P18" s="15"/>
    </row>
    <row r="19" customFormat="false" ht="15.75" hidden="false" customHeight="true" outlineLevel="0" collapsed="false">
      <c r="A19" s="21" t="s">
        <v>23</v>
      </c>
      <c r="B19" s="23" t="s">
        <v>24</v>
      </c>
      <c r="C19" s="5"/>
      <c r="D19" s="21" t="n">
        <v>86</v>
      </c>
      <c r="E19" s="22" t="s">
        <v>25</v>
      </c>
      <c r="F19" s="22"/>
      <c r="G19" s="22"/>
      <c r="H19" s="5"/>
      <c r="I19" s="24" t="s">
        <v>26</v>
      </c>
      <c r="J19" s="24"/>
      <c r="K19" s="24"/>
      <c r="L19" s="5"/>
      <c r="O19" s="15"/>
      <c r="P19" s="15"/>
    </row>
    <row r="20" customFormat="false" ht="16.5" hidden="false" customHeight="true" outlineLevel="0" collapsed="false">
      <c r="A20" s="25" t="s">
        <v>19</v>
      </c>
      <c r="B20" s="26" t="s">
        <v>27</v>
      </c>
      <c r="C20" s="5"/>
      <c r="D20" s="25" t="n">
        <v>87</v>
      </c>
      <c r="E20" s="27" t="s">
        <v>28</v>
      </c>
      <c r="F20" s="27"/>
      <c r="G20" s="27"/>
      <c r="H20" s="5"/>
      <c r="I20" s="28" t="s">
        <v>29</v>
      </c>
      <c r="J20" s="24"/>
      <c r="K20" s="24"/>
      <c r="L20" s="5"/>
      <c r="O20" s="15"/>
      <c r="P20" s="15"/>
    </row>
    <row r="21" customFormat="false" ht="15.75" hidden="false" customHeight="false" outlineLevel="0" collapsed="false">
      <c r="A21" s="0"/>
      <c r="B21" s="0"/>
      <c r="C21" s="5"/>
      <c r="D21" s="29"/>
      <c r="E21" s="30"/>
      <c r="F21" s="30"/>
      <c r="G21" s="30"/>
      <c r="H21" s="5"/>
      <c r="I21" s="31" t="n">
        <v>9418133050</v>
      </c>
      <c r="J21" s="32"/>
      <c r="K21" s="32"/>
      <c r="L21" s="5"/>
      <c r="O21" s="15"/>
      <c r="P21" s="15"/>
    </row>
  </sheetData>
  <mergeCells count="23">
    <mergeCell ref="A1:K1"/>
    <mergeCell ref="A2:L2"/>
    <mergeCell ref="A3:K3"/>
    <mergeCell ref="A4:K4"/>
    <mergeCell ref="A5:K5"/>
    <mergeCell ref="A6:K6"/>
    <mergeCell ref="A7:K7"/>
    <mergeCell ref="A8:K8"/>
    <mergeCell ref="A9:K9"/>
    <mergeCell ref="A10:K10"/>
    <mergeCell ref="A11:L11"/>
    <mergeCell ref="A12:K12"/>
    <mergeCell ref="A13:L13"/>
    <mergeCell ref="A14:K14"/>
    <mergeCell ref="A15:B15"/>
    <mergeCell ref="D15:G15"/>
    <mergeCell ref="I15:K16"/>
    <mergeCell ref="E16:G16"/>
    <mergeCell ref="E17:G17"/>
    <mergeCell ref="E18:G18"/>
    <mergeCell ref="E19:G19"/>
    <mergeCell ref="E20:G20"/>
    <mergeCell ref="E21:G21"/>
  </mergeCells>
  <hyperlinks>
    <hyperlink ref="I20" r:id="rId1" display="sanjivksharma@yahoo.com"/>
  </hyperlinks>
  <printOptions headings="false" gridLines="false" gridLinesSet="true" horizontalCentered="true" verticalCentered="true"/>
  <pageMargins left="0.420138888888889" right="0.220138888888889" top="0.35"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tabColor rgb="FF002060"/>
    <pageSetUpPr fitToPage="true"/>
  </sheetPr>
  <dimension ref="A1:AU17"/>
  <sheetViews>
    <sheetView windowProtection="false"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A1" activeCellId="0" sqref="A1"/>
    </sheetView>
  </sheetViews>
  <sheetFormatPr defaultRowHeight="15.75"/>
  <cols>
    <col collapsed="false" hidden="false" max="1" min="1" style="257" width="4.85425101214575"/>
    <col collapsed="false" hidden="false" max="2" min="2" style="257" width="8.71255060728745"/>
    <col collapsed="false" hidden="false" max="3" min="3" style="257" width="6.57085020242915"/>
    <col collapsed="false" hidden="false" max="6" min="4" style="257" width="4.42914979757085"/>
    <col collapsed="false" hidden="false" max="7" min="7" style="257" width="4.57085020242915"/>
    <col collapsed="false" hidden="false" max="8" min="8" style="257" width="4.42914979757085"/>
    <col collapsed="false" hidden="false" max="9" min="9" style="257" width="9.2834008097166"/>
    <col collapsed="false" hidden="false" max="10" min="10" style="257" width="9.85425101214575"/>
    <col collapsed="false" hidden="false" max="11" min="11" style="257" width="9.99595141700405"/>
    <col collapsed="false" hidden="false" max="39" min="12" style="257" width="4.71255060728745"/>
    <col collapsed="false" hidden="false" max="40" min="40" style="257" width="5.57085020242915"/>
    <col collapsed="false" hidden="false" max="41" min="41" style="257" width="6"/>
    <col collapsed="false" hidden="false" max="42" min="42" style="257" width="7.2834008097166"/>
    <col collapsed="false" hidden="false" max="43" min="43" style="257" width="5.71255060728745"/>
    <col collapsed="false" hidden="false" max="44" min="44" style="257" width="6.2834008097166"/>
    <col collapsed="false" hidden="false" max="46" min="45" style="257" width="8.71255060728745"/>
    <col collapsed="false" hidden="false" max="47" min="47" style="257" width="6.85425101214575"/>
    <col collapsed="false" hidden="false" max="1025" min="48" style="257" width="9.1417004048583"/>
  </cols>
  <sheetData>
    <row r="1" customFormat="false" ht="18.75" hidden="false" customHeight="false" outlineLevel="0" collapsed="false">
      <c r="A1" s="258" t="s">
        <v>226</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row>
    <row r="2" customFormat="false" ht="15.75" hidden="false" customHeight="false" outlineLevel="0" collapsed="false">
      <c r="A2" s="259" t="s">
        <v>227</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row>
    <row r="3" customFormat="false" ht="15.75" hidden="false" customHeight="true" outlineLevel="0" collapsed="false">
      <c r="A3" s="260" t="s">
        <v>228</v>
      </c>
      <c r="B3" s="260" t="s">
        <v>229</v>
      </c>
      <c r="C3" s="261" t="s">
        <v>196</v>
      </c>
      <c r="D3" s="261"/>
      <c r="E3" s="261"/>
      <c r="F3" s="261" t="s">
        <v>230</v>
      </c>
      <c r="G3" s="261"/>
      <c r="H3" s="261"/>
      <c r="I3" s="261" t="s">
        <v>231</v>
      </c>
      <c r="J3" s="261"/>
      <c r="K3" s="261"/>
      <c r="L3" s="262" t="s">
        <v>232</v>
      </c>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row>
    <row r="4" customFormat="false" ht="36" hidden="false" customHeight="true" outlineLevel="0" collapsed="false">
      <c r="A4" s="260"/>
      <c r="B4" s="260"/>
      <c r="C4" s="261"/>
      <c r="D4" s="261"/>
      <c r="E4" s="261"/>
      <c r="F4" s="261"/>
      <c r="G4" s="261"/>
      <c r="H4" s="261"/>
      <c r="I4" s="261"/>
      <c r="J4" s="261"/>
      <c r="K4" s="261"/>
      <c r="L4" s="261" t="s">
        <v>44</v>
      </c>
      <c r="M4" s="261"/>
      <c r="N4" s="261"/>
      <c r="O4" s="261" t="s">
        <v>45</v>
      </c>
      <c r="P4" s="261"/>
      <c r="Q4" s="261"/>
      <c r="R4" s="261" t="s">
        <v>42</v>
      </c>
      <c r="S4" s="261"/>
      <c r="T4" s="261"/>
      <c r="U4" s="261" t="s">
        <v>41</v>
      </c>
      <c r="V4" s="261"/>
      <c r="W4" s="261"/>
      <c r="X4" s="261" t="s">
        <v>48</v>
      </c>
      <c r="Y4" s="261"/>
      <c r="Z4" s="261"/>
      <c r="AA4" s="261" t="s">
        <v>47</v>
      </c>
      <c r="AB4" s="261"/>
      <c r="AC4" s="261"/>
      <c r="AD4" s="261" t="s">
        <v>52</v>
      </c>
      <c r="AE4" s="261"/>
      <c r="AF4" s="261"/>
      <c r="AG4" s="261" t="s">
        <v>54</v>
      </c>
      <c r="AH4" s="261"/>
      <c r="AI4" s="261"/>
      <c r="AJ4" s="261" t="s">
        <v>177</v>
      </c>
      <c r="AK4" s="261"/>
      <c r="AL4" s="261"/>
      <c r="AM4" s="261" t="s">
        <v>233</v>
      </c>
      <c r="AN4" s="261"/>
      <c r="AO4" s="261"/>
      <c r="AP4" s="261" t="s">
        <v>234</v>
      </c>
      <c r="AQ4" s="261"/>
      <c r="AR4" s="261"/>
      <c r="AS4" s="261" t="s">
        <v>235</v>
      </c>
      <c r="AT4" s="261"/>
      <c r="AU4" s="261"/>
    </row>
    <row r="5" customFormat="false" ht="15.75" hidden="false" customHeight="false" outlineLevel="0" collapsed="false">
      <c r="A5" s="260"/>
      <c r="B5" s="260"/>
      <c r="C5" s="261" t="s">
        <v>180</v>
      </c>
      <c r="D5" s="261" t="s">
        <v>145</v>
      </c>
      <c r="E5" s="261" t="s">
        <v>179</v>
      </c>
      <c r="F5" s="261" t="s">
        <v>180</v>
      </c>
      <c r="G5" s="261" t="s">
        <v>145</v>
      </c>
      <c r="H5" s="261" t="s">
        <v>179</v>
      </c>
      <c r="I5" s="261" t="s">
        <v>180</v>
      </c>
      <c r="J5" s="261" t="s">
        <v>145</v>
      </c>
      <c r="K5" s="261" t="s">
        <v>179</v>
      </c>
      <c r="L5" s="261" t="s">
        <v>180</v>
      </c>
      <c r="M5" s="261" t="s">
        <v>145</v>
      </c>
      <c r="N5" s="261" t="s">
        <v>179</v>
      </c>
      <c r="O5" s="261" t="s">
        <v>180</v>
      </c>
      <c r="P5" s="261" t="s">
        <v>145</v>
      </c>
      <c r="Q5" s="261" t="s">
        <v>179</v>
      </c>
      <c r="R5" s="261" t="s">
        <v>180</v>
      </c>
      <c r="S5" s="261" t="s">
        <v>145</v>
      </c>
      <c r="T5" s="261" t="s">
        <v>179</v>
      </c>
      <c r="U5" s="261" t="s">
        <v>180</v>
      </c>
      <c r="V5" s="261" t="s">
        <v>145</v>
      </c>
      <c r="W5" s="261" t="s">
        <v>179</v>
      </c>
      <c r="X5" s="261" t="s">
        <v>180</v>
      </c>
      <c r="Y5" s="261" t="s">
        <v>145</v>
      </c>
      <c r="Z5" s="261" t="s">
        <v>179</v>
      </c>
      <c r="AA5" s="261" t="s">
        <v>180</v>
      </c>
      <c r="AB5" s="261" t="s">
        <v>145</v>
      </c>
      <c r="AC5" s="261" t="s">
        <v>179</v>
      </c>
      <c r="AD5" s="261" t="s">
        <v>180</v>
      </c>
      <c r="AE5" s="261" t="s">
        <v>145</v>
      </c>
      <c r="AF5" s="261" t="s">
        <v>179</v>
      </c>
      <c r="AG5" s="261" t="s">
        <v>180</v>
      </c>
      <c r="AH5" s="261" t="s">
        <v>145</v>
      </c>
      <c r="AI5" s="261" t="s">
        <v>179</v>
      </c>
      <c r="AJ5" s="261" t="s">
        <v>180</v>
      </c>
      <c r="AK5" s="261" t="s">
        <v>145</v>
      </c>
      <c r="AL5" s="261" t="s">
        <v>179</v>
      </c>
      <c r="AM5" s="261" t="s">
        <v>180</v>
      </c>
      <c r="AN5" s="261" t="s">
        <v>145</v>
      </c>
      <c r="AO5" s="261" t="s">
        <v>179</v>
      </c>
      <c r="AP5" s="261" t="s">
        <v>180</v>
      </c>
      <c r="AQ5" s="261" t="s">
        <v>145</v>
      </c>
      <c r="AR5" s="261" t="s">
        <v>179</v>
      </c>
      <c r="AS5" s="261" t="s">
        <v>180</v>
      </c>
      <c r="AT5" s="261" t="s">
        <v>145</v>
      </c>
      <c r="AU5" s="261" t="s">
        <v>179</v>
      </c>
    </row>
    <row r="6" customFormat="false" ht="25.5" hidden="false" customHeight="true" outlineLevel="0" collapsed="false">
      <c r="A6" s="263" t="n">
        <v>1</v>
      </c>
      <c r="B6" s="264" t="str">
        <f aca="false">MAIN!B6</f>
        <v>English</v>
      </c>
      <c r="C6" s="265" t="n">
        <f aca="false">MAIN!B27</f>
        <v>43</v>
      </c>
      <c r="D6" s="265" t="n">
        <f aca="false">MAIN!B20</f>
        <v>39</v>
      </c>
      <c r="E6" s="265" t="n">
        <f aca="false">SUM(C6:D6)</f>
        <v>82</v>
      </c>
      <c r="F6" s="266" t="n">
        <f aca="false">MAIN!$Y$31</f>
        <v>43</v>
      </c>
      <c r="G6" s="266" t="n">
        <f aca="false">MAIN!$Y$47</f>
        <v>39</v>
      </c>
      <c r="H6" s="266" t="n">
        <f aca="false">SUM(F6:G6)</f>
        <v>82</v>
      </c>
      <c r="I6" s="267" t="n">
        <f aca="false">MAIN!$Y$32</f>
        <v>100</v>
      </c>
      <c r="J6" s="267" t="n">
        <f aca="false">MAIN!$Y$48</f>
        <v>100</v>
      </c>
      <c r="K6" s="267" t="n">
        <f aca="false">MAIN!$Y$16</f>
        <v>100</v>
      </c>
      <c r="L6" s="266" t="n">
        <f aca="false">MAIN!$Y$21</f>
        <v>0</v>
      </c>
      <c r="M6" s="266" t="n">
        <f aca="false">MAIN!$Y$37</f>
        <v>4</v>
      </c>
      <c r="N6" s="266" t="n">
        <f aca="false">MAIN!$Y$5</f>
        <v>4</v>
      </c>
      <c r="O6" s="266" t="n">
        <f aca="false">MAIN!$Y$22</f>
        <v>2</v>
      </c>
      <c r="P6" s="266" t="n">
        <f aca="false">MAIN!$Y$38</f>
        <v>6</v>
      </c>
      <c r="Q6" s="266" t="n">
        <f aca="false">MAIN!$Y$6</f>
        <v>8</v>
      </c>
      <c r="R6" s="266" t="n">
        <f aca="false">MAIN!$Y$23</f>
        <v>6</v>
      </c>
      <c r="S6" s="266" t="n">
        <f aca="false">MAIN!$Y$39</f>
        <v>3</v>
      </c>
      <c r="T6" s="266" t="n">
        <f aca="false">MAIN!$Y$7</f>
        <v>9</v>
      </c>
      <c r="U6" s="266" t="n">
        <f aca="false">MAIN!$Y$24</f>
        <v>9</v>
      </c>
      <c r="V6" s="266" t="n">
        <f aca="false">MAIN!$Y$40</f>
        <v>5</v>
      </c>
      <c r="W6" s="266" t="n">
        <f aca="false">MAIN!$Y$8</f>
        <v>14</v>
      </c>
      <c r="X6" s="266" t="n">
        <f aca="false">MAIN!$Y$25</f>
        <v>8</v>
      </c>
      <c r="Y6" s="266" t="n">
        <f aca="false">MAIN!$Y$41</f>
        <v>5</v>
      </c>
      <c r="Z6" s="266" t="n">
        <f aca="false">MAIN!$Y$9</f>
        <v>13</v>
      </c>
      <c r="AA6" s="266" t="n">
        <f aca="false">MAIN!$Y$26</f>
        <v>10</v>
      </c>
      <c r="AB6" s="266" t="n">
        <f aca="false">MAIN!$Y$42</f>
        <v>6</v>
      </c>
      <c r="AC6" s="266" t="n">
        <f aca="false">MAIN!$Y$10</f>
        <v>16</v>
      </c>
      <c r="AD6" s="266" t="n">
        <f aca="false">MAIN!$Y$27</f>
        <v>7</v>
      </c>
      <c r="AE6" s="266" t="n">
        <f aca="false">MAIN!$Y$43</f>
        <v>10</v>
      </c>
      <c r="AF6" s="266" t="n">
        <f aca="false">MAIN!$Y$11</f>
        <v>17</v>
      </c>
      <c r="AG6" s="266" t="n">
        <f aca="false">MAIN!$Y$28</f>
        <v>1</v>
      </c>
      <c r="AH6" s="266" t="n">
        <f aca="false">MAIN!$Y$44</f>
        <v>0</v>
      </c>
      <c r="AI6" s="266" t="n">
        <f aca="false">MAIN!$Y$12</f>
        <v>1</v>
      </c>
      <c r="AJ6" s="266" t="n">
        <f aca="false">MAIN!$Y$29</f>
        <v>0</v>
      </c>
      <c r="AK6" s="266" t="n">
        <f aca="false">MAIN!$Y$45</f>
        <v>0</v>
      </c>
      <c r="AL6" s="266" t="n">
        <f aca="false">MAIN!$Y$13</f>
        <v>0</v>
      </c>
      <c r="AM6" s="266" t="n">
        <f aca="false">MAIN!$Y$30</f>
        <v>43</v>
      </c>
      <c r="AN6" s="266" t="n">
        <f aca="false">MAIN!$Y$46</f>
        <v>39</v>
      </c>
      <c r="AO6" s="266" t="n">
        <f aca="false">MAIN!$Y$14</f>
        <v>82</v>
      </c>
      <c r="AP6" s="265" t="n">
        <f aca="false">L6*8+O6*7+R6*6+U6*5+X6*4+AA6*3+AD6*2+AG6*1+AJ6*0</f>
        <v>172</v>
      </c>
      <c r="AQ6" s="265" t="n">
        <f aca="false">M6*8+P6*7+S6*6+V6*5+Y6*4+AB6*3+AE6*2+AH6*1+AK6*0</f>
        <v>175</v>
      </c>
      <c r="AR6" s="265" t="n">
        <f aca="false">AP6+AQ6</f>
        <v>347</v>
      </c>
      <c r="AS6" s="267" t="n">
        <f aca="false">MAIN!$Y$33</f>
        <v>50</v>
      </c>
      <c r="AT6" s="267" t="n">
        <f aca="false">MAIN!$Y$49</f>
        <v>56.0897435897436</v>
      </c>
      <c r="AU6" s="268" t="n">
        <f aca="false">MAIN!$Y$17</f>
        <v>52.8963414634146</v>
      </c>
    </row>
    <row r="7" customFormat="false" ht="25.5" hidden="false" customHeight="true" outlineLevel="0" collapsed="false">
      <c r="A7" s="263" t="n">
        <v>2</v>
      </c>
      <c r="B7" s="264" t="str">
        <f aca="false">MAIN!B7</f>
        <v>Hindi</v>
      </c>
      <c r="C7" s="265" t="n">
        <f aca="false">MAIN!B28</f>
        <v>43</v>
      </c>
      <c r="D7" s="265" t="n">
        <f aca="false">MAIN!B21</f>
        <v>39</v>
      </c>
      <c r="E7" s="265" t="n">
        <f aca="false">SUM(C7:D7)</f>
        <v>82</v>
      </c>
      <c r="F7" s="266" t="n">
        <f aca="false">MAIN!$Z$31</f>
        <v>43</v>
      </c>
      <c r="G7" s="266" t="n">
        <f aca="false">MAIN!$Z$47</f>
        <v>39</v>
      </c>
      <c r="H7" s="266" t="n">
        <f aca="false">SUM(F7:G7)</f>
        <v>82</v>
      </c>
      <c r="I7" s="267" t="n">
        <f aca="false">MAIN!$Z$32</f>
        <v>100</v>
      </c>
      <c r="J7" s="267" t="n">
        <f aca="false">MAIN!$Z$48</f>
        <v>100</v>
      </c>
      <c r="K7" s="267" t="n">
        <f aca="false">MAIN!$Z$16</f>
        <v>100</v>
      </c>
      <c r="L7" s="266" t="n">
        <f aca="false">MAIN!$Z$21</f>
        <v>4</v>
      </c>
      <c r="M7" s="266" t="n">
        <f aca="false">MAIN!$Z$37</f>
        <v>10</v>
      </c>
      <c r="N7" s="266" t="n">
        <f aca="false">MAIN!$Z$5</f>
        <v>14</v>
      </c>
      <c r="O7" s="266" t="n">
        <f aca="false">MAIN!$Z$22</f>
        <v>4</v>
      </c>
      <c r="P7" s="266" t="n">
        <f aca="false">MAIN!$Z$38</f>
        <v>9</v>
      </c>
      <c r="Q7" s="266" t="n">
        <f aca="false">MAIN!$Z$6</f>
        <v>13</v>
      </c>
      <c r="R7" s="266" t="n">
        <f aca="false">MAIN!$Z$23</f>
        <v>6</v>
      </c>
      <c r="S7" s="266" t="n">
        <f aca="false">MAIN!$Z$39</f>
        <v>3</v>
      </c>
      <c r="T7" s="266" t="n">
        <f aca="false">MAIN!$Z$7</f>
        <v>9</v>
      </c>
      <c r="U7" s="266" t="n">
        <f aca="false">MAIN!$Z$24</f>
        <v>9</v>
      </c>
      <c r="V7" s="266" t="n">
        <f aca="false">MAIN!$Z$40</f>
        <v>7</v>
      </c>
      <c r="W7" s="266" t="n">
        <f aca="false">MAIN!$Z$8</f>
        <v>16</v>
      </c>
      <c r="X7" s="266" t="n">
        <f aca="false">MAIN!$Z$25</f>
        <v>5</v>
      </c>
      <c r="Y7" s="266" t="n">
        <f aca="false">MAIN!$Z$41</f>
        <v>9</v>
      </c>
      <c r="Z7" s="266" t="n">
        <f aca="false">MAIN!$Z$9</f>
        <v>14</v>
      </c>
      <c r="AA7" s="266" t="n">
        <f aca="false">MAIN!$Z$26</f>
        <v>5</v>
      </c>
      <c r="AB7" s="266" t="n">
        <f aca="false">MAIN!$Z$42</f>
        <v>0</v>
      </c>
      <c r="AC7" s="266" t="n">
        <f aca="false">MAIN!$Z$10</f>
        <v>5</v>
      </c>
      <c r="AD7" s="266" t="n">
        <f aca="false">MAIN!$Z$27</f>
        <v>6</v>
      </c>
      <c r="AE7" s="266" t="n">
        <f aca="false">MAIN!$Z$43</f>
        <v>1</v>
      </c>
      <c r="AF7" s="266" t="n">
        <f aca="false">MAIN!$Z$11</f>
        <v>7</v>
      </c>
      <c r="AG7" s="266" t="n">
        <f aca="false">MAIN!$Z$28</f>
        <v>4</v>
      </c>
      <c r="AH7" s="266" t="n">
        <f aca="false">MAIN!$Z$44</f>
        <v>0</v>
      </c>
      <c r="AI7" s="266" t="n">
        <f aca="false">MAIN!$Z$12</f>
        <v>4</v>
      </c>
      <c r="AJ7" s="266" t="n">
        <f aca="false">MAIN!$Z$29</f>
        <v>0</v>
      </c>
      <c r="AK7" s="266" t="n">
        <f aca="false">MAIN!$Z$45</f>
        <v>0</v>
      </c>
      <c r="AL7" s="266" t="n">
        <f aca="false">MAIN!$Z$13</f>
        <v>0</v>
      </c>
      <c r="AM7" s="266" t="n">
        <f aca="false">MAIN!$Z$30</f>
        <v>43</v>
      </c>
      <c r="AN7" s="266" t="n">
        <f aca="false">MAIN!$Z$46</f>
        <v>39</v>
      </c>
      <c r="AO7" s="266" t="n">
        <f aca="false">MAIN!$Z$14</f>
        <v>82</v>
      </c>
      <c r="AP7" s="265" t="n">
        <f aca="false">L7*8+O7*7+R7*6+U7*5+X7*4+AA7*3+AD7*2+AG7*1+AJ7*0</f>
        <v>192</v>
      </c>
      <c r="AQ7" s="265" t="n">
        <f aca="false">M7*8+P7*7+S7*6+V7*5+Y7*4+AB7*3+AE7*2+AH7*1+AK7*0</f>
        <v>234</v>
      </c>
      <c r="AR7" s="265" t="n">
        <f aca="false">AP7+AQ7</f>
        <v>426</v>
      </c>
      <c r="AS7" s="267" t="n">
        <f aca="false">MAIN!$Z$33</f>
        <v>55.8139534883721</v>
      </c>
      <c r="AT7" s="267" t="n">
        <f aca="false">MAIN!$Z$49</f>
        <v>75</v>
      </c>
      <c r="AU7" s="268" t="n">
        <f aca="false">MAIN!$Z$17</f>
        <v>64.9390243902439</v>
      </c>
    </row>
    <row r="8" customFormat="false" ht="25.5" hidden="false" customHeight="true" outlineLevel="0" collapsed="false">
      <c r="A8" s="263" t="n">
        <v>3</v>
      </c>
      <c r="B8" s="264" t="str">
        <f aca="false">MAIN!B8</f>
        <v>Maths</v>
      </c>
      <c r="C8" s="265" t="n">
        <f aca="false">MAIN!B29</f>
        <v>43</v>
      </c>
      <c r="D8" s="265" t="n">
        <f aca="false">MAIN!B22</f>
        <v>39</v>
      </c>
      <c r="E8" s="265" t="n">
        <f aca="false">SUM(C8:D8)</f>
        <v>82</v>
      </c>
      <c r="F8" s="266" t="n">
        <f aca="false">MAIN!$AA$31</f>
        <v>43</v>
      </c>
      <c r="G8" s="266" t="n">
        <f aca="false">MAIN!$AA$47</f>
        <v>39</v>
      </c>
      <c r="H8" s="266" t="n">
        <f aca="false">SUM(F8:G8)</f>
        <v>82</v>
      </c>
      <c r="I8" s="267" t="n">
        <f aca="false">MAIN!$AA$32</f>
        <v>100</v>
      </c>
      <c r="J8" s="267" t="n">
        <f aca="false">MAIN!$AA$48</f>
        <v>100</v>
      </c>
      <c r="K8" s="267" t="n">
        <f aca="false">MAIN!$AA$16</f>
        <v>100</v>
      </c>
      <c r="L8" s="266" t="n">
        <f aca="false">MAIN!$AA$21</f>
        <v>2</v>
      </c>
      <c r="M8" s="266" t="n">
        <f aca="false">MAIN!$AA$37</f>
        <v>5</v>
      </c>
      <c r="N8" s="266" t="n">
        <f aca="false">MAIN!$AA$5</f>
        <v>7</v>
      </c>
      <c r="O8" s="266" t="n">
        <f aca="false">MAIN!$AA$22</f>
        <v>1</v>
      </c>
      <c r="P8" s="266" t="n">
        <f aca="false">MAIN!$AA$38</f>
        <v>3</v>
      </c>
      <c r="Q8" s="266" t="n">
        <f aca="false">MAIN!$AA$6</f>
        <v>4</v>
      </c>
      <c r="R8" s="266" t="n">
        <f aca="false">MAIN!$AA$23</f>
        <v>6</v>
      </c>
      <c r="S8" s="266" t="n">
        <f aca="false">MAIN!$AA$39</f>
        <v>2</v>
      </c>
      <c r="T8" s="266" t="n">
        <f aca="false">MAIN!$AA$7</f>
        <v>8</v>
      </c>
      <c r="U8" s="266" t="n">
        <f aca="false">MAIN!$AA$24</f>
        <v>8</v>
      </c>
      <c r="V8" s="266" t="n">
        <f aca="false">MAIN!$AA$40</f>
        <v>5</v>
      </c>
      <c r="W8" s="266" t="n">
        <f aca="false">MAIN!$AA$8</f>
        <v>13</v>
      </c>
      <c r="X8" s="266" t="n">
        <f aca="false">MAIN!$AA$25</f>
        <v>11</v>
      </c>
      <c r="Y8" s="266" t="n">
        <f aca="false">MAIN!$AA$41</f>
        <v>9</v>
      </c>
      <c r="Z8" s="266" t="n">
        <f aca="false">MAIN!$AA$9</f>
        <v>20</v>
      </c>
      <c r="AA8" s="266" t="n">
        <f aca="false">MAIN!$AA$26</f>
        <v>4</v>
      </c>
      <c r="AB8" s="266" t="n">
        <f aca="false">MAIN!$AA$42</f>
        <v>10</v>
      </c>
      <c r="AC8" s="266" t="n">
        <f aca="false">MAIN!$AA$10</f>
        <v>14</v>
      </c>
      <c r="AD8" s="266" t="n">
        <f aca="false">MAIN!$AA$27</f>
        <v>10</v>
      </c>
      <c r="AE8" s="266" t="n">
        <f aca="false">MAIN!$AA$43</f>
        <v>4</v>
      </c>
      <c r="AF8" s="266" t="n">
        <f aca="false">MAIN!$AA$11</f>
        <v>14</v>
      </c>
      <c r="AG8" s="266" t="n">
        <f aca="false">MAIN!$AA$28</f>
        <v>1</v>
      </c>
      <c r="AH8" s="266" t="n">
        <f aca="false">MAIN!$AA$44</f>
        <v>1</v>
      </c>
      <c r="AI8" s="266" t="n">
        <f aca="false">MAIN!$AA$12</f>
        <v>2</v>
      </c>
      <c r="AJ8" s="266" t="n">
        <f aca="false">MAIN!$AA$29</f>
        <v>0</v>
      </c>
      <c r="AK8" s="266" t="n">
        <f aca="false">MAIN!$AA$45</f>
        <v>0</v>
      </c>
      <c r="AL8" s="266" t="n">
        <f aca="false">MAIN!$AA$13</f>
        <v>0</v>
      </c>
      <c r="AM8" s="266" t="n">
        <f aca="false">MAIN!$AA$30</f>
        <v>43</v>
      </c>
      <c r="AN8" s="266" t="n">
        <f aca="false">MAIN!$AA$46</f>
        <v>39</v>
      </c>
      <c r="AO8" s="266" t="n">
        <f aca="false">MAIN!$AA$14</f>
        <v>82</v>
      </c>
      <c r="AP8" s="265" t="n">
        <f aca="false">L8*8+O8*7+R8*6+U8*5+X8*4+AA8*3+AD8*2+AG8*1+AJ8*0</f>
        <v>176</v>
      </c>
      <c r="AQ8" s="265" t="n">
        <f aca="false">M8*8+P8*7+S8*6+V8*5+Y8*4+AB8*3+AE8*2+AH8*1+AK8*0</f>
        <v>173</v>
      </c>
      <c r="AR8" s="265" t="n">
        <f aca="false">AP8+AQ8</f>
        <v>349</v>
      </c>
      <c r="AS8" s="267" t="n">
        <f aca="false">MAIN!$AA$33</f>
        <v>51.1627906976744</v>
      </c>
      <c r="AT8" s="267" t="n">
        <f aca="false">MAIN!$AA$49</f>
        <v>55.448717948718</v>
      </c>
      <c r="AU8" s="268" t="n">
        <f aca="false">MAIN!$AA$17</f>
        <v>53.2012195121951</v>
      </c>
    </row>
    <row r="9" customFormat="false" ht="25.5" hidden="false" customHeight="true" outlineLevel="0" collapsed="false">
      <c r="A9" s="263" t="n">
        <v>4</v>
      </c>
      <c r="B9" s="264" t="str">
        <f aca="false">MAIN!B9</f>
        <v>Science</v>
      </c>
      <c r="C9" s="265" t="n">
        <f aca="false">MAIN!B30</f>
        <v>43</v>
      </c>
      <c r="D9" s="265" t="n">
        <f aca="false">MAIN!B23</f>
        <v>39</v>
      </c>
      <c r="E9" s="265" t="n">
        <f aca="false">SUM(C9:D9)</f>
        <v>82</v>
      </c>
      <c r="F9" s="266" t="n">
        <f aca="false">MAIN!$AB$31</f>
        <v>43</v>
      </c>
      <c r="G9" s="266" t="n">
        <f aca="false">MAIN!$AB$47</f>
        <v>39</v>
      </c>
      <c r="H9" s="266" t="n">
        <f aca="false">SUM(F9:G9)</f>
        <v>82</v>
      </c>
      <c r="I9" s="267" t="n">
        <f aca="false">MAIN!$AB$32</f>
        <v>100</v>
      </c>
      <c r="J9" s="267" t="n">
        <f aca="false">MAIN!$AB$48</f>
        <v>100</v>
      </c>
      <c r="K9" s="267" t="n">
        <f aca="false">MAIN!$AB$16</f>
        <v>100</v>
      </c>
      <c r="L9" s="266" t="n">
        <f aca="false">MAIN!$AB$21</f>
        <v>1</v>
      </c>
      <c r="M9" s="266" t="n">
        <f aca="false">MAIN!$AB$37</f>
        <v>8</v>
      </c>
      <c r="N9" s="266" t="n">
        <f aca="false">MAIN!$AB$5</f>
        <v>9</v>
      </c>
      <c r="O9" s="266" t="n">
        <f aca="false">MAIN!$AB$22</f>
        <v>6</v>
      </c>
      <c r="P9" s="266" t="n">
        <f aca="false">MAIN!$AB$38</f>
        <v>3</v>
      </c>
      <c r="Q9" s="266" t="n">
        <f aca="false">MAIN!$AB$6</f>
        <v>9</v>
      </c>
      <c r="R9" s="266" t="n">
        <f aca="false">MAIN!$AB$23</f>
        <v>11</v>
      </c>
      <c r="S9" s="266" t="n">
        <f aca="false">MAIN!$AB$39</f>
        <v>7</v>
      </c>
      <c r="T9" s="266" t="n">
        <f aca="false">MAIN!$AB$7</f>
        <v>18</v>
      </c>
      <c r="U9" s="266" t="n">
        <f aca="false">MAIN!$AB$24</f>
        <v>10</v>
      </c>
      <c r="V9" s="266" t="n">
        <f aca="false">MAIN!$AB$40</f>
        <v>7</v>
      </c>
      <c r="W9" s="266" t="n">
        <f aca="false">MAIN!$AB$8</f>
        <v>17</v>
      </c>
      <c r="X9" s="266" t="n">
        <f aca="false">MAIN!$AB$25</f>
        <v>8</v>
      </c>
      <c r="Y9" s="266" t="n">
        <f aca="false">MAIN!$AB$41</f>
        <v>9</v>
      </c>
      <c r="Z9" s="266" t="n">
        <f aca="false">MAIN!$AB$9</f>
        <v>17</v>
      </c>
      <c r="AA9" s="266" t="n">
        <f aca="false">MAIN!$AB$26</f>
        <v>6</v>
      </c>
      <c r="AB9" s="266" t="n">
        <f aca="false">MAIN!$AB$42</f>
        <v>2</v>
      </c>
      <c r="AC9" s="266" t="n">
        <f aca="false">MAIN!$AB$10</f>
        <v>8</v>
      </c>
      <c r="AD9" s="266" t="n">
        <f aca="false">MAIN!$AB$27</f>
        <v>1</v>
      </c>
      <c r="AE9" s="266" t="n">
        <f aca="false">MAIN!$AB$43</f>
        <v>3</v>
      </c>
      <c r="AF9" s="266" t="n">
        <f aca="false">MAIN!$AB$11</f>
        <v>4</v>
      </c>
      <c r="AG9" s="266" t="n">
        <f aca="false">MAIN!$AB$28</f>
        <v>0</v>
      </c>
      <c r="AH9" s="266" t="n">
        <f aca="false">MAIN!$AB$44</f>
        <v>0</v>
      </c>
      <c r="AI9" s="266" t="n">
        <f aca="false">MAIN!$AB$12</f>
        <v>0</v>
      </c>
      <c r="AJ9" s="266" t="n">
        <f aca="false">MAIN!$AB$29</f>
        <v>0</v>
      </c>
      <c r="AK9" s="266" t="n">
        <f aca="false">MAIN!$AB$45</f>
        <v>0</v>
      </c>
      <c r="AL9" s="266" t="n">
        <f aca="false">MAIN!$AB$13</f>
        <v>0</v>
      </c>
      <c r="AM9" s="266" t="n">
        <f aca="false">MAIN!$AB$30</f>
        <v>43</v>
      </c>
      <c r="AN9" s="266" t="n">
        <f aca="false">MAIN!$AB$46</f>
        <v>39</v>
      </c>
      <c r="AO9" s="266" t="n">
        <f aca="false">MAIN!$AB$14</f>
        <v>82</v>
      </c>
      <c r="AP9" s="265" t="n">
        <f aca="false">L9*8+O9*7+R9*6+U9*5+X9*4+AA9*3+AD9*2+AG9*1+AJ9*0</f>
        <v>218</v>
      </c>
      <c r="AQ9" s="265" t="n">
        <f aca="false">M9*8+P9*7+S9*6+V9*5+Y9*4+AB9*3+AE9*2+AH9*1+AK9*0</f>
        <v>210</v>
      </c>
      <c r="AR9" s="265" t="n">
        <f aca="false">AP9+AQ9</f>
        <v>428</v>
      </c>
      <c r="AS9" s="267" t="n">
        <f aca="false">MAIN!$AB$33</f>
        <v>63.3720930232558</v>
      </c>
      <c r="AT9" s="267" t="n">
        <f aca="false">MAIN!$AB$49</f>
        <v>67.3076923076923</v>
      </c>
      <c r="AU9" s="268" t="n">
        <f aca="false">MAIN!$AB$17</f>
        <v>65.2439024390244</v>
      </c>
    </row>
    <row r="10" customFormat="false" ht="25.5" hidden="false" customHeight="true" outlineLevel="0" collapsed="false">
      <c r="A10" s="263" t="n">
        <v>5</v>
      </c>
      <c r="B10" s="264" t="str">
        <f aca="false">MAIN!B10</f>
        <v>S.SC.</v>
      </c>
      <c r="C10" s="265" t="n">
        <f aca="false">MAIN!B31</f>
        <v>43</v>
      </c>
      <c r="D10" s="265" t="n">
        <f aca="false">MAIN!B24</f>
        <v>39</v>
      </c>
      <c r="E10" s="265" t="n">
        <f aca="false">SUM(C10:D10)</f>
        <v>82</v>
      </c>
      <c r="F10" s="266" t="n">
        <f aca="false">MAIN!$AC$31</f>
        <v>43</v>
      </c>
      <c r="G10" s="266" t="n">
        <f aca="false">MAIN!$AC$47</f>
        <v>39</v>
      </c>
      <c r="H10" s="266" t="n">
        <f aca="false">SUM(F10:G10)</f>
        <v>82</v>
      </c>
      <c r="I10" s="267" t="n">
        <f aca="false">MAIN!$AC$32</f>
        <v>100</v>
      </c>
      <c r="J10" s="267" t="n">
        <f aca="false">MAIN!$AC$48</f>
        <v>100</v>
      </c>
      <c r="K10" s="267" t="n">
        <f aca="false">MAIN!$AC$16</f>
        <v>100</v>
      </c>
      <c r="L10" s="266" t="n">
        <f aca="false">MAIN!$AC$21</f>
        <v>2</v>
      </c>
      <c r="M10" s="266" t="n">
        <f aca="false">MAIN!$AC$37</f>
        <v>6</v>
      </c>
      <c r="N10" s="266" t="n">
        <f aca="false">MAIN!$AC$5</f>
        <v>8</v>
      </c>
      <c r="O10" s="266" t="n">
        <f aca="false">MAIN!$AC$22</f>
        <v>6</v>
      </c>
      <c r="P10" s="266" t="n">
        <f aca="false">MAIN!$AC$38</f>
        <v>6</v>
      </c>
      <c r="Q10" s="266" t="n">
        <f aca="false">MAIN!$AC$6</f>
        <v>12</v>
      </c>
      <c r="R10" s="266" t="n">
        <f aca="false">MAIN!$AC$23</f>
        <v>9</v>
      </c>
      <c r="S10" s="266" t="n">
        <f aca="false">MAIN!$AC$39</f>
        <v>4</v>
      </c>
      <c r="T10" s="266" t="n">
        <f aca="false">MAIN!$AC$7</f>
        <v>13</v>
      </c>
      <c r="U10" s="266" t="n">
        <f aca="false">MAIN!$AC$24</f>
        <v>6</v>
      </c>
      <c r="V10" s="266" t="n">
        <f aca="false">MAIN!$AC$40</f>
        <v>5</v>
      </c>
      <c r="W10" s="266" t="n">
        <f aca="false">MAIN!$AC$8</f>
        <v>11</v>
      </c>
      <c r="X10" s="266" t="n">
        <f aca="false">MAIN!$AC$25</f>
        <v>7</v>
      </c>
      <c r="Y10" s="266" t="n">
        <f aca="false">MAIN!$AC$41</f>
        <v>2</v>
      </c>
      <c r="Z10" s="266" t="n">
        <f aca="false">MAIN!$AC$9</f>
        <v>9</v>
      </c>
      <c r="AA10" s="266" t="n">
        <f aca="false">MAIN!$AC$26</f>
        <v>4</v>
      </c>
      <c r="AB10" s="266" t="n">
        <f aca="false">MAIN!$AC$42</f>
        <v>11</v>
      </c>
      <c r="AC10" s="266" t="n">
        <f aca="false">MAIN!$AC$10</f>
        <v>15</v>
      </c>
      <c r="AD10" s="266" t="n">
        <f aca="false">MAIN!$AC$27</f>
        <v>7</v>
      </c>
      <c r="AE10" s="266" t="n">
        <f aca="false">MAIN!$AC$43</f>
        <v>2</v>
      </c>
      <c r="AF10" s="266" t="n">
        <f aca="false">MAIN!$AC$11</f>
        <v>9</v>
      </c>
      <c r="AG10" s="266" t="n">
        <f aca="false">MAIN!$AC$28</f>
        <v>2</v>
      </c>
      <c r="AH10" s="266" t="n">
        <f aca="false">MAIN!$AC$44</f>
        <v>3</v>
      </c>
      <c r="AI10" s="266" t="n">
        <f aca="false">MAIN!$AC$12</f>
        <v>5</v>
      </c>
      <c r="AJ10" s="266" t="n">
        <f aca="false">MAIN!$AC$29</f>
        <v>0</v>
      </c>
      <c r="AK10" s="266" t="n">
        <f aca="false">MAIN!$AC$45</f>
        <v>0</v>
      </c>
      <c r="AL10" s="266" t="n">
        <f aca="false">MAIN!$AC$13</f>
        <v>0</v>
      </c>
      <c r="AM10" s="266" t="n">
        <f aca="false">MAIN!$AC$30</f>
        <v>43</v>
      </c>
      <c r="AN10" s="266" t="n">
        <f aca="false">MAIN!$AC$46</f>
        <v>39</v>
      </c>
      <c r="AO10" s="266" t="n">
        <f aca="false">MAIN!$AC$14</f>
        <v>82</v>
      </c>
      <c r="AP10" s="265" t="n">
        <f aca="false">L10*8+O10*7+R10*6+U10*5+X10*4+AA10*3+AD10*2+AG10*1+AJ10*0</f>
        <v>198</v>
      </c>
      <c r="AQ10" s="265" t="n">
        <f aca="false">M10*8+P10*7+S10*6+V10*5+Y10*4+AB10*3+AE10*2+AH10*1+AK10*0</f>
        <v>187</v>
      </c>
      <c r="AR10" s="265" t="n">
        <f aca="false">AP10+AQ10</f>
        <v>385</v>
      </c>
      <c r="AS10" s="267" t="n">
        <f aca="false">MAIN!$AC$33</f>
        <v>57.5581395348837</v>
      </c>
      <c r="AT10" s="267" t="n">
        <f aca="false">MAIN!$AC$49</f>
        <v>59.9358974358974</v>
      </c>
      <c r="AU10" s="268" t="n">
        <f aca="false">MAIN!$AC$17</f>
        <v>58.6890243902439</v>
      </c>
    </row>
    <row r="11" customFormat="false" ht="16.5" hidden="false" customHeight="false" outlineLevel="0" collapsed="false">
      <c r="A11" s="269" t="s">
        <v>216</v>
      </c>
      <c r="B11" s="269"/>
      <c r="C11" s="270" t="n">
        <f aca="false">MAIN!S12</f>
        <v>43</v>
      </c>
      <c r="D11" s="270" t="n">
        <f aca="false">MAIN!S11</f>
        <v>39</v>
      </c>
      <c r="E11" s="270" t="n">
        <f aca="false">C11+D11</f>
        <v>82</v>
      </c>
      <c r="F11" s="271" t="n">
        <f aca="false">MAIN!K21</f>
        <v>43</v>
      </c>
      <c r="G11" s="271" t="n">
        <f aca="false">MAIN!K17</f>
        <v>39</v>
      </c>
      <c r="H11" s="271" t="n">
        <f aca="false">F11+G11</f>
        <v>82</v>
      </c>
      <c r="I11" s="271" t="n">
        <f aca="false">MAIN!N21</f>
        <v>100</v>
      </c>
      <c r="J11" s="271" t="n">
        <f aca="false">MAIN!N17</f>
        <v>100</v>
      </c>
      <c r="K11" s="271" t="n">
        <f aca="false">MAIN!N13</f>
        <v>100</v>
      </c>
      <c r="L11" s="271" t="n">
        <f aca="false">MAIN!F13</f>
        <v>9</v>
      </c>
      <c r="M11" s="271" t="n">
        <f aca="false">MAIN!H13</f>
        <v>33</v>
      </c>
      <c r="N11" s="271" t="n">
        <f aca="false">L11+M11</f>
        <v>42</v>
      </c>
      <c r="O11" s="271" t="n">
        <f aca="false">MAIN!F14</f>
        <v>19</v>
      </c>
      <c r="P11" s="271" t="n">
        <f aca="false">MAIN!H14</f>
        <v>27</v>
      </c>
      <c r="Q11" s="271" t="n">
        <f aca="false">O11+P11</f>
        <v>46</v>
      </c>
      <c r="R11" s="271" t="n">
        <f aca="false">MAIN!F15</f>
        <v>38</v>
      </c>
      <c r="S11" s="271" t="n">
        <f aca="false">MAIN!H15</f>
        <v>19</v>
      </c>
      <c r="T11" s="271" t="n">
        <f aca="false">R11+S11</f>
        <v>57</v>
      </c>
      <c r="U11" s="271" t="n">
        <f aca="false">MAIN!F16</f>
        <v>42</v>
      </c>
      <c r="V11" s="271" t="n">
        <f aca="false">MAIN!H16</f>
        <v>29</v>
      </c>
      <c r="W11" s="271" t="n">
        <f aca="false">U11+V11</f>
        <v>71</v>
      </c>
      <c r="X11" s="271" t="n">
        <f aca="false">MAIN!F17</f>
        <v>39</v>
      </c>
      <c r="Y11" s="271" t="n">
        <f aca="false">MAIN!H17</f>
        <v>34</v>
      </c>
      <c r="Z11" s="271" t="n">
        <f aca="false">X11+Y11</f>
        <v>73</v>
      </c>
      <c r="AA11" s="271" t="n">
        <f aca="false">MAIN!F18</f>
        <v>29</v>
      </c>
      <c r="AB11" s="271" t="n">
        <f aca="false">MAIN!H18</f>
        <v>29</v>
      </c>
      <c r="AC11" s="271" t="n">
        <f aca="false">AA11+AB11</f>
        <v>58</v>
      </c>
      <c r="AD11" s="271" t="n">
        <f aca="false">MAIN!F19</f>
        <v>31</v>
      </c>
      <c r="AE11" s="271" t="n">
        <f aca="false">MAIN!H19</f>
        <v>20</v>
      </c>
      <c r="AF11" s="271" t="n">
        <f aca="false">AD11+AE11</f>
        <v>51</v>
      </c>
      <c r="AG11" s="271" t="n">
        <f aca="false">MAIN!F20</f>
        <v>8</v>
      </c>
      <c r="AH11" s="271" t="n">
        <f aca="false">MAIN!H20</f>
        <v>4</v>
      </c>
      <c r="AI11" s="271" t="n">
        <f aca="false">AG11+AH11</f>
        <v>12</v>
      </c>
      <c r="AJ11" s="271" t="n">
        <f aca="false">MAIN!F21</f>
        <v>0</v>
      </c>
      <c r="AK11" s="271" t="n">
        <f aca="false">MAIN!H21</f>
        <v>0</v>
      </c>
      <c r="AL11" s="271" t="n">
        <f aca="false">AJ11+AK11</f>
        <v>0</v>
      </c>
      <c r="AM11" s="271" t="n">
        <f aca="false">SUM(MAIN!F13:F21)</f>
        <v>215</v>
      </c>
      <c r="AN11" s="271" t="n">
        <f aca="false">SUM(MAIN!H13:H21)</f>
        <v>195</v>
      </c>
      <c r="AO11" s="271" t="n">
        <f aca="false">AM11+AN11</f>
        <v>410</v>
      </c>
      <c r="AP11" s="271" t="n">
        <f aca="false">SUM(AP6:AP10)</f>
        <v>956</v>
      </c>
      <c r="AQ11" s="271" t="n">
        <f aca="false">SUM(AQ6:AQ10)</f>
        <v>979</v>
      </c>
      <c r="AR11" s="271" t="n">
        <f aca="false">SUM(AR6:AR10)</f>
        <v>1935</v>
      </c>
      <c r="AS11" s="272" t="n">
        <f aca="false">MAIN!T15</f>
        <v>55.5813953488372</v>
      </c>
      <c r="AT11" s="272" t="n">
        <f aca="false">MAIN!U15</f>
        <v>62.7564102564103</v>
      </c>
      <c r="AU11" s="272" t="n">
        <f aca="false">MAIN!S15</f>
        <v>58.9939024390244</v>
      </c>
    </row>
    <row r="12" customFormat="false" ht="15.75" hidden="false" customHeight="false" outlineLevel="0" collapsed="false">
      <c r="A12" s="273"/>
      <c r="C12" s="0"/>
      <c r="D12" s="0"/>
      <c r="E12" s="0"/>
      <c r="F12" s="0"/>
      <c r="G12" s="0"/>
      <c r="H12" s="0"/>
      <c r="I12" s="0"/>
      <c r="J12" s="0"/>
      <c r="K12" s="0"/>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row>
    <row r="13" customFormat="false" ht="15.75" hidden="false" customHeight="false" outlineLevel="0" collapsed="false">
      <c r="A13" s="273"/>
      <c r="C13" s="0"/>
      <c r="D13" s="0"/>
      <c r="E13" s="0"/>
      <c r="F13" s="0"/>
      <c r="G13" s="0"/>
      <c r="H13" s="0"/>
      <c r="I13" s="0"/>
      <c r="J13" s="0"/>
      <c r="K13" s="0"/>
      <c r="L13" s="0"/>
      <c r="M13" s="0"/>
      <c r="N13" s="0"/>
      <c r="O13" s="0"/>
      <c r="P13" s="0"/>
      <c r="Q13" s="0"/>
      <c r="R13" s="0"/>
      <c r="S13" s="275"/>
      <c r="T13" s="275"/>
    </row>
    <row r="14" customFormat="false" ht="15.75" hidden="false" customHeight="false" outlineLevel="0" collapsed="false">
      <c r="A14" s="273"/>
      <c r="C14" s="0"/>
      <c r="D14" s="0"/>
      <c r="E14" s="0"/>
      <c r="F14" s="0"/>
      <c r="G14" s="0"/>
      <c r="H14" s="0"/>
      <c r="I14" s="0"/>
      <c r="J14" s="0"/>
      <c r="K14" s="0"/>
      <c r="L14" s="0"/>
      <c r="M14" s="0"/>
      <c r="N14" s="0"/>
      <c r="O14" s="0"/>
      <c r="P14" s="0"/>
      <c r="Q14" s="0"/>
      <c r="R14" s="0"/>
      <c r="S14" s="0"/>
    </row>
    <row r="15" customFormat="false" ht="18.75" hidden="false" customHeight="false" outlineLevel="0" collapsed="false">
      <c r="A15" s="273"/>
      <c r="C15" s="276" t="str">
        <f aca="false">'VIDYALAYA INFO'!G7</f>
        <v>Sh. LALIT KUMAR</v>
      </c>
      <c r="D15" s="277"/>
      <c r="E15" s="277"/>
      <c r="F15" s="277"/>
      <c r="G15" s="277"/>
      <c r="H15" s="277"/>
      <c r="I15" s="277"/>
      <c r="J15" s="277"/>
      <c r="K15" s="277"/>
      <c r="L15" s="277"/>
      <c r="M15" s="277"/>
      <c r="N15" s="277"/>
      <c r="O15" s="277"/>
      <c r="P15" s="277"/>
      <c r="Q15" s="277"/>
      <c r="R15" s="277"/>
      <c r="S15" s="277"/>
    </row>
    <row r="16" customFormat="false" ht="15.75" hidden="false" customHeight="false" outlineLevel="0" collapsed="false">
      <c r="A16" s="273"/>
      <c r="C16" s="0"/>
      <c r="D16" s="0"/>
      <c r="E16" s="0"/>
      <c r="F16" s="0"/>
      <c r="G16" s="0"/>
      <c r="H16" s="0"/>
      <c r="I16" s="0"/>
      <c r="J16" s="0"/>
      <c r="K16" s="0"/>
      <c r="L16" s="0"/>
      <c r="M16" s="0"/>
    </row>
    <row r="17" customFormat="false" ht="18.75" hidden="false" customHeight="false" outlineLevel="0" collapsed="false">
      <c r="C17" s="276" t="s">
        <v>208</v>
      </c>
      <c r="D17" s="277"/>
      <c r="E17" s="277"/>
      <c r="F17" s="277"/>
      <c r="G17" s="277"/>
      <c r="H17" s="277"/>
      <c r="I17" s="277"/>
      <c r="J17" s="277"/>
      <c r="K17" s="277"/>
      <c r="L17" s="277"/>
      <c r="M17" s="277"/>
    </row>
  </sheetData>
  <mergeCells count="23">
    <mergeCell ref="A1:AU1"/>
    <mergeCell ref="A2:AU2"/>
    <mergeCell ref="A3:A5"/>
    <mergeCell ref="B3:B5"/>
    <mergeCell ref="C3:E4"/>
    <mergeCell ref="F3:H4"/>
    <mergeCell ref="I3:K4"/>
    <mergeCell ref="L3:AL3"/>
    <mergeCell ref="AM3:AU3"/>
    <mergeCell ref="L4:N4"/>
    <mergeCell ref="O4:Q4"/>
    <mergeCell ref="R4:T4"/>
    <mergeCell ref="U4:W4"/>
    <mergeCell ref="X4:Z4"/>
    <mergeCell ref="AA4:AC4"/>
    <mergeCell ref="AD4:AF4"/>
    <mergeCell ref="AG4:AI4"/>
    <mergeCell ref="AJ4:AL4"/>
    <mergeCell ref="AM4:AO4"/>
    <mergeCell ref="AP4:AR4"/>
    <mergeCell ref="AS4:AU4"/>
    <mergeCell ref="A11:B11"/>
    <mergeCell ref="S13:T13"/>
  </mergeCells>
  <printOptions headings="false" gridLines="false" gridLinesSet="true" horizontalCentered="true" verticalCentered="true"/>
  <pageMargins left="0.196527777777778" right="0.157638888888889"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tabColor rgb="FF595959"/>
    <pageSetUpPr fitToPage="false"/>
  </sheetPr>
  <dimension ref="B1:K1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 activeCellId="0" sqref="C1"/>
    </sheetView>
  </sheetViews>
  <sheetFormatPr defaultRowHeight="15"/>
  <cols>
    <col collapsed="false" hidden="false" max="2" min="1" style="0" width="8.61133603238866"/>
    <col collapsed="false" hidden="false" max="3" min="3" style="0" width="11.8542510121458"/>
    <col collapsed="false" hidden="false" max="4" min="4" style="0" width="14.4251012145749"/>
    <col collapsed="false" hidden="false" max="5" min="5" style="0" width="66.4291497975708"/>
    <col collapsed="false" hidden="false" max="1025" min="6" style="0" width="8.61133603238866"/>
  </cols>
  <sheetData>
    <row r="1" customFormat="false" ht="18.75" hidden="false" customHeight="false" outlineLevel="0" collapsed="false">
      <c r="B1" s="278"/>
      <c r="C1" s="219" t="s">
        <v>236</v>
      </c>
      <c r="D1" s="219"/>
      <c r="E1" s="219"/>
      <c r="F1" s="219"/>
      <c r="G1" s="219"/>
      <c r="H1" s="219"/>
      <c r="I1" s="278"/>
      <c r="J1" s="278"/>
      <c r="K1" s="278"/>
    </row>
    <row r="2" customFormat="false" ht="18.75" hidden="false" customHeight="false" outlineLevel="0" collapsed="false">
      <c r="B2" s="278"/>
      <c r="C2" s="219" t="s">
        <v>237</v>
      </c>
      <c r="D2" s="219"/>
      <c r="E2" s="219"/>
      <c r="F2" s="219"/>
      <c r="G2" s="219"/>
      <c r="H2" s="219"/>
      <c r="I2" s="278"/>
      <c r="J2" s="278"/>
      <c r="K2" s="278"/>
    </row>
    <row r="3" customFormat="false" ht="15.75" hidden="false" customHeight="false" outlineLevel="0" collapsed="false"/>
    <row r="4" customFormat="false" ht="19.5" hidden="false" customHeight="false" outlineLevel="0" collapsed="false">
      <c r="D4" s="279" t="s">
        <v>211</v>
      </c>
      <c r="E4" s="280" t="s">
        <v>212</v>
      </c>
    </row>
    <row r="5" customFormat="false" ht="63.75" hidden="false" customHeight="true" outlineLevel="0" collapsed="false">
      <c r="D5" s="281" t="s">
        <v>238</v>
      </c>
      <c r="E5" s="282" t="s">
        <v>238</v>
      </c>
    </row>
    <row r="10" customFormat="false" ht="18.75" hidden="false" customHeight="false" outlineLevel="0" collapsed="false">
      <c r="D10" s="231" t="str">
        <f aca="false">'VIDYALAYA INFO'!G7</f>
        <v>Sh. LALIT KUMAR</v>
      </c>
    </row>
    <row r="11" customFormat="false" ht="15" hidden="false" customHeight="true" outlineLevel="0" collapsed="false"/>
    <row r="12" customFormat="false" ht="18.75" hidden="false" customHeight="false" outlineLevel="0" collapsed="false">
      <c r="D12" s="231" t="s">
        <v>208</v>
      </c>
      <c r="E12" s="231"/>
    </row>
  </sheetData>
  <mergeCells count="2">
    <mergeCell ref="C1:H1"/>
    <mergeCell ref="C2:H2"/>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tabColor rgb="FF7F7F7F"/>
    <pageSetUpPr fitToPage="true"/>
  </sheetPr>
  <dimension ref="A1:M1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5" min="1" style="0" width="8.61133603238866"/>
    <col collapsed="false" hidden="false" max="6" min="6" style="0" width="17.4251012145749"/>
    <col collapsed="false" hidden="false" max="7" min="7" style="0" width="51.1376518218624"/>
    <col collapsed="false" hidden="false" max="8" min="8" style="0" width="48.7085020242915"/>
    <col collapsed="false" hidden="false" max="1025" min="9" style="0" width="8.61133603238866"/>
  </cols>
  <sheetData>
    <row r="1" customFormat="false" ht="18.75" hidden="false" customHeight="false" outlineLevel="0" collapsed="false">
      <c r="A1" s="219" t="s">
        <v>239</v>
      </c>
      <c r="B1" s="219"/>
      <c r="C1" s="219"/>
      <c r="D1" s="219"/>
      <c r="E1" s="219"/>
      <c r="F1" s="219"/>
      <c r="G1" s="219"/>
      <c r="H1" s="278"/>
      <c r="I1" s="278"/>
      <c r="J1" s="278"/>
      <c r="K1" s="278"/>
      <c r="L1" s="278"/>
      <c r="M1" s="278"/>
    </row>
    <row r="2" customFormat="false" ht="18.75" hidden="false" customHeight="false" outlineLevel="0" collapsed="false">
      <c r="A2" s="219" t="s">
        <v>240</v>
      </c>
      <c r="B2" s="219"/>
      <c r="C2" s="219"/>
      <c r="D2" s="219"/>
      <c r="E2" s="219"/>
      <c r="F2" s="219"/>
      <c r="G2" s="219"/>
      <c r="H2" s="278"/>
      <c r="I2" s="278"/>
      <c r="J2" s="278"/>
      <c r="K2" s="278"/>
      <c r="L2" s="278"/>
      <c r="M2" s="283"/>
    </row>
    <row r="3" customFormat="false" ht="15.75" hidden="false" customHeight="false" outlineLevel="0" collapsed="false">
      <c r="A3" s="284"/>
    </row>
    <row r="4" customFormat="false" ht="38.25" hidden="false" customHeight="true" outlineLevel="0" collapsed="false">
      <c r="B4" s="279" t="s">
        <v>241</v>
      </c>
      <c r="C4" s="279" t="s">
        <v>194</v>
      </c>
      <c r="D4" s="279"/>
      <c r="E4" s="279"/>
      <c r="F4" s="279"/>
      <c r="G4" s="280" t="s">
        <v>35</v>
      </c>
    </row>
    <row r="5" customFormat="false" ht="75.75" hidden="false" customHeight="true" outlineLevel="0" collapsed="false">
      <c r="B5" s="281" t="n">
        <v>1</v>
      </c>
      <c r="C5" s="285" t="s">
        <v>242</v>
      </c>
      <c r="D5" s="285"/>
      <c r="E5" s="285"/>
      <c r="F5" s="285"/>
      <c r="G5" s="286" t="s">
        <v>26</v>
      </c>
    </row>
    <row r="6" customFormat="false" ht="18.75" hidden="false" customHeight="false" outlineLevel="0" collapsed="false">
      <c r="A6" s="220"/>
    </row>
    <row r="7" customFormat="false" ht="15" hidden="false" customHeight="false" outlineLevel="0" collapsed="false">
      <c r="A7" s="287"/>
    </row>
    <row r="8" customFormat="false" ht="15" hidden="false" customHeight="false" outlineLevel="0" collapsed="false">
      <c r="A8" s="287"/>
    </row>
    <row r="9" customFormat="false" ht="18.75" hidden="false" customHeight="false" outlineLevel="0" collapsed="false">
      <c r="B9" s="231" t="str">
        <f aca="false">'VIDYALAYA INFO'!G7</f>
        <v>Sh. LALIT KUMAR</v>
      </c>
    </row>
    <row r="11" customFormat="false" ht="18.75" hidden="false" customHeight="false" outlineLevel="0" collapsed="false">
      <c r="B11" s="231" t="s">
        <v>208</v>
      </c>
      <c r="C11" s="231"/>
      <c r="D11" s="231"/>
    </row>
  </sheetData>
  <mergeCells count="4">
    <mergeCell ref="A1:G1"/>
    <mergeCell ref="A2:G2"/>
    <mergeCell ref="C4:F4"/>
    <mergeCell ref="C5:F5"/>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tabColor rgb="FF953735"/>
    <pageSetUpPr fitToPage="false"/>
  </sheetPr>
  <dimension ref="A1:L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3" min="1" style="0" width="8.61133603238866"/>
    <col collapsed="false" hidden="false" max="4" min="4" style="0" width="52.7085020242915"/>
    <col collapsed="false" hidden="false" max="1025" min="5" style="0" width="8.61133603238866"/>
  </cols>
  <sheetData>
    <row r="1" customFormat="false" ht="18.75" hidden="false" customHeight="false" outlineLevel="0" collapsed="false">
      <c r="A1" s="219" t="s">
        <v>243</v>
      </c>
      <c r="B1" s="219"/>
      <c r="C1" s="219"/>
      <c r="D1" s="219"/>
      <c r="E1" s="219"/>
      <c r="F1" s="219"/>
      <c r="G1" s="219"/>
      <c r="H1" s="219"/>
      <c r="I1" s="219"/>
      <c r="J1" s="278"/>
      <c r="K1" s="278"/>
      <c r="L1" s="278"/>
    </row>
    <row r="2" customFormat="false" ht="18.75" hidden="false" customHeight="false" outlineLevel="0" collapsed="false">
      <c r="A2" s="219" t="s">
        <v>244</v>
      </c>
      <c r="B2" s="219"/>
      <c r="C2" s="219"/>
      <c r="D2" s="219"/>
      <c r="E2" s="219"/>
      <c r="F2" s="219"/>
      <c r="G2" s="219"/>
      <c r="H2" s="219"/>
      <c r="I2" s="219"/>
      <c r="J2" s="278"/>
      <c r="K2" s="278"/>
      <c r="L2" s="278"/>
    </row>
    <row r="3" customFormat="false" ht="15.75" hidden="false" customHeight="false" outlineLevel="0" collapsed="false">
      <c r="A3" s="284"/>
    </row>
    <row r="4" customFormat="false" ht="33" hidden="false" customHeight="true" outlineLevel="0" collapsed="false">
      <c r="C4" s="223" t="s">
        <v>245</v>
      </c>
      <c r="D4" s="288" t="s">
        <v>246</v>
      </c>
      <c r="E4" s="288" t="n">
        <v>2014</v>
      </c>
      <c r="F4" s="288" t="n">
        <v>2015</v>
      </c>
      <c r="G4" s="288" t="n">
        <v>2016</v>
      </c>
      <c r="H4" s="288" t="n">
        <v>2017</v>
      </c>
      <c r="I4" s="289" t="n">
        <v>2018</v>
      </c>
    </row>
    <row r="5" customFormat="false" ht="102" hidden="false" customHeight="true" outlineLevel="0" collapsed="false">
      <c r="C5" s="225" t="n">
        <v>1</v>
      </c>
      <c r="D5" s="290"/>
      <c r="E5" s="290"/>
      <c r="F5" s="290"/>
      <c r="G5" s="290"/>
      <c r="H5" s="291" t="n">
        <v>1</v>
      </c>
      <c r="I5" s="291" t="n">
        <v>1</v>
      </c>
    </row>
    <row r="6" customFormat="false" ht="15" hidden="false" customHeight="false" outlineLevel="0" collapsed="false">
      <c r="A6" s="287"/>
    </row>
    <row r="7" customFormat="false" ht="15" hidden="false" customHeight="false" outlineLevel="0" collapsed="false">
      <c r="A7" s="292"/>
    </row>
    <row r="8" customFormat="false" ht="15" hidden="false" customHeight="false" outlineLevel="0" collapsed="false">
      <c r="A8" s="292"/>
    </row>
    <row r="10" customFormat="false" ht="18.75" hidden="false" customHeight="false" outlineLevel="0" collapsed="false">
      <c r="E10" s="231"/>
      <c r="F10" s="231"/>
    </row>
    <row r="11" customFormat="false" ht="18.75" hidden="false" customHeight="false" outlineLevel="0" collapsed="false">
      <c r="C11" s="231" t="str">
        <f aca="false">'VIDYALAYA INFO'!G7</f>
        <v>Sh. LALIT KUMAR</v>
      </c>
    </row>
    <row r="13" customFormat="false" ht="18.75" hidden="false" customHeight="false" outlineLevel="0" collapsed="false">
      <c r="C13" s="231" t="s">
        <v>208</v>
      </c>
    </row>
  </sheetData>
  <mergeCells count="2">
    <mergeCell ref="A1:I1"/>
    <mergeCell ref="A2:I2"/>
  </mergeCell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FFFF00"/>
    <pageSetUpPr fitToPage="true"/>
  </sheetPr>
  <dimension ref="A1:K1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3" min="1" style="0" width="8.61133603238866"/>
    <col collapsed="false" hidden="false" max="4" min="4" style="0" width="51.004048582996"/>
    <col collapsed="false" hidden="false" max="5" min="5" style="0" width="50.7085020242915"/>
    <col collapsed="false" hidden="false" max="1025" min="6" style="0" width="8.61133603238866"/>
  </cols>
  <sheetData>
    <row r="1" customFormat="false" ht="21.75" hidden="false" customHeight="false" outlineLevel="0" collapsed="false">
      <c r="A1" s="219" t="s">
        <v>247</v>
      </c>
      <c r="B1" s="219"/>
      <c r="C1" s="219"/>
      <c r="D1" s="219"/>
      <c r="E1" s="219"/>
      <c r="F1" s="293"/>
      <c r="G1" s="293"/>
      <c r="H1" s="293"/>
      <c r="I1" s="293"/>
      <c r="J1" s="293"/>
    </row>
    <row r="2" customFormat="false" ht="18.75" hidden="false" customHeight="false" outlineLevel="0" collapsed="false">
      <c r="A2" s="219" t="s">
        <v>248</v>
      </c>
      <c r="B2" s="219"/>
      <c r="C2" s="219"/>
      <c r="D2" s="219"/>
      <c r="E2" s="219"/>
      <c r="F2" s="293"/>
      <c r="G2" s="293"/>
      <c r="H2" s="293"/>
      <c r="I2" s="293"/>
      <c r="J2" s="293"/>
      <c r="K2" s="293"/>
    </row>
    <row r="3" customFormat="false" ht="15.75" hidden="false" customHeight="false" outlineLevel="0" collapsed="false"/>
    <row r="4" customFormat="false" ht="28.5" hidden="false" customHeight="true" outlineLevel="0" collapsed="false">
      <c r="C4" s="294" t="s">
        <v>249</v>
      </c>
      <c r="D4" s="295" t="s">
        <v>250</v>
      </c>
      <c r="E4" s="295" t="s">
        <v>251</v>
      </c>
    </row>
    <row r="5" customFormat="false" ht="67.5" hidden="false" customHeight="true" outlineLevel="0" collapsed="false">
      <c r="C5" s="296" t="n">
        <v>1</v>
      </c>
      <c r="D5" s="297" t="s">
        <v>242</v>
      </c>
      <c r="E5" s="297" t="s">
        <v>26</v>
      </c>
    </row>
    <row r="9" customFormat="false" ht="18.75" hidden="false" customHeight="false" outlineLevel="0" collapsed="false">
      <c r="C9" s="231" t="str">
        <f aca="false">'VIDYALAYA INFO'!G7</f>
        <v>Sh. LALIT KUMAR</v>
      </c>
    </row>
    <row r="11" customFormat="false" ht="18.75" hidden="false" customHeight="false" outlineLevel="0" collapsed="false">
      <c r="C11" s="231" t="s">
        <v>208</v>
      </c>
      <c r="D11" s="231"/>
      <c r="E11" s="231"/>
    </row>
  </sheetData>
  <mergeCells count="2">
    <mergeCell ref="A1:E1"/>
    <mergeCell ref="A2:E2"/>
  </mergeCell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00FF00"/>
    <pageSetUpPr fitToPage="false"/>
  </sheetPr>
  <dimension ref="A1:Q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 activeCellId="0" sqref="C1"/>
    </sheetView>
  </sheetViews>
  <sheetFormatPr defaultRowHeight="15"/>
  <cols>
    <col collapsed="false" hidden="false" max="1025" min="1" style="0" width="8.61133603238866"/>
  </cols>
  <sheetData>
    <row r="1" customFormat="false" ht="20.25" hidden="false" customHeight="false" outlineLevel="0" collapsed="false">
      <c r="C1" s="33" t="s">
        <v>30</v>
      </c>
      <c r="D1" s="33"/>
      <c r="E1" s="33"/>
      <c r="F1" s="33"/>
      <c r="G1" s="33"/>
      <c r="H1" s="33"/>
      <c r="I1" s="33"/>
      <c r="J1" s="33"/>
      <c r="K1" s="33"/>
      <c r="L1" s="33"/>
      <c r="M1" s="33"/>
      <c r="N1" s="33"/>
      <c r="O1" s="33"/>
      <c r="P1" s="33"/>
      <c r="Q1" s="33"/>
    </row>
    <row r="3" customFormat="false" ht="15" hidden="false" customHeight="false" outlineLevel="0" collapsed="false">
      <c r="A3" s="34"/>
      <c r="B3" s="34"/>
      <c r="C3" s="34"/>
      <c r="D3" s="34"/>
      <c r="E3" s="34"/>
      <c r="F3" s="34"/>
      <c r="G3" s="34"/>
      <c r="H3" s="34"/>
      <c r="I3" s="34"/>
    </row>
    <row r="4" customFormat="false" ht="20.25" hidden="false" customHeight="false" outlineLevel="0" collapsed="false">
      <c r="C4" s="35" t="s">
        <v>31</v>
      </c>
      <c r="D4" s="35"/>
      <c r="E4" s="35"/>
      <c r="F4" s="35"/>
      <c r="G4" s="36" t="s">
        <v>32</v>
      </c>
      <c r="H4" s="36"/>
      <c r="I4" s="36"/>
      <c r="J4" s="36"/>
      <c r="K4" s="36"/>
      <c r="L4" s="36"/>
      <c r="M4" s="36"/>
      <c r="N4" s="36"/>
      <c r="O4" s="36"/>
      <c r="P4" s="36"/>
      <c r="Q4" s="36"/>
    </row>
    <row r="5" customFormat="false" ht="20.25" hidden="false" customHeight="false" outlineLevel="0" collapsed="false">
      <c r="C5" s="35" t="s">
        <v>33</v>
      </c>
      <c r="D5" s="35"/>
      <c r="E5" s="35"/>
      <c r="F5" s="35"/>
      <c r="G5" s="36" t="s">
        <v>34</v>
      </c>
      <c r="H5" s="36"/>
      <c r="I5" s="36"/>
      <c r="J5" s="36"/>
      <c r="K5" s="36"/>
      <c r="L5" s="36"/>
      <c r="M5" s="36"/>
      <c r="N5" s="36"/>
      <c r="O5" s="36"/>
      <c r="P5" s="36"/>
      <c r="Q5" s="36"/>
    </row>
    <row r="6" customFormat="false" ht="20.25" hidden="false" customHeight="false" outlineLevel="0" collapsed="false">
      <c r="C6" s="35" t="s">
        <v>35</v>
      </c>
      <c r="D6" s="35"/>
      <c r="E6" s="35"/>
      <c r="F6" s="35"/>
      <c r="G6" s="36" t="s">
        <v>26</v>
      </c>
      <c r="H6" s="36"/>
      <c r="I6" s="36"/>
      <c r="J6" s="36"/>
      <c r="K6" s="36"/>
      <c r="L6" s="36"/>
      <c r="M6" s="36"/>
      <c r="N6" s="36"/>
      <c r="O6" s="36"/>
      <c r="P6" s="36"/>
      <c r="Q6" s="36"/>
    </row>
    <row r="7" customFormat="false" ht="20.25" hidden="false" customHeight="false" outlineLevel="0" collapsed="false">
      <c r="C7" s="35" t="s">
        <v>36</v>
      </c>
      <c r="D7" s="35"/>
      <c r="E7" s="35"/>
      <c r="F7" s="35"/>
      <c r="G7" s="36" t="s">
        <v>37</v>
      </c>
      <c r="H7" s="36"/>
      <c r="I7" s="36"/>
      <c r="J7" s="36"/>
      <c r="K7" s="36"/>
      <c r="L7" s="36"/>
      <c r="M7" s="36"/>
      <c r="N7" s="36"/>
      <c r="O7" s="36"/>
      <c r="P7" s="36"/>
      <c r="Q7" s="36"/>
    </row>
    <row r="8" customFormat="false" ht="20.25" hidden="false" customHeight="false" outlineLevel="0" collapsed="false">
      <c r="C8" s="35" t="s">
        <v>38</v>
      </c>
      <c r="D8" s="35"/>
      <c r="E8" s="35"/>
      <c r="F8" s="35"/>
      <c r="G8" s="36" t="s">
        <v>39</v>
      </c>
      <c r="H8" s="36"/>
      <c r="I8" s="36"/>
      <c r="J8" s="36"/>
      <c r="K8" s="36"/>
      <c r="L8" s="36"/>
      <c r="M8" s="36"/>
      <c r="N8" s="36"/>
      <c r="O8" s="36"/>
      <c r="P8" s="36"/>
      <c r="Q8" s="36"/>
    </row>
  </sheetData>
  <mergeCells count="12">
    <mergeCell ref="C1:Q1"/>
    <mergeCell ref="A3:I3"/>
    <mergeCell ref="C4:F4"/>
    <mergeCell ref="G4:Q4"/>
    <mergeCell ref="C5:F5"/>
    <mergeCell ref="G5:Q5"/>
    <mergeCell ref="C6:F6"/>
    <mergeCell ref="G6:Q6"/>
    <mergeCell ref="C7:F7"/>
    <mergeCell ref="G7:Q7"/>
    <mergeCell ref="C8:F8"/>
    <mergeCell ref="G8:Q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00CC"/>
    <pageSetUpPr fitToPage="false"/>
  </sheetPr>
  <dimension ref="A1:T8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34" activeCellId="0" sqref="B34"/>
    </sheetView>
  </sheetViews>
  <sheetFormatPr defaultRowHeight="15"/>
  <cols>
    <col collapsed="false" hidden="false" max="1" min="1" style="37" width="9.85425101214575"/>
    <col collapsed="false" hidden="false" max="2" min="2" style="37" width="24.1457489878543"/>
    <col collapsed="false" hidden="false" max="3" min="3" style="37" width="9.85425101214575"/>
    <col collapsed="false" hidden="false" max="4" min="4" style="37" width="37.4291497975708"/>
    <col collapsed="false" hidden="false" max="5" min="5" style="37" width="2.71255060728745"/>
    <col collapsed="false" hidden="false" max="6" min="6" style="37" width="7.1417004048583"/>
    <col collapsed="false" hidden="false" max="7" min="7" style="37" width="5.1417004048583"/>
    <col collapsed="false" hidden="false" max="8" min="8" style="37" width="7.2834008097166"/>
    <col collapsed="false" hidden="false" max="9" min="9" style="37" width="8.4251012145749"/>
    <col collapsed="false" hidden="false" max="10" min="10" style="37" width="9"/>
    <col collapsed="false" hidden="false" max="11" min="11" style="37" width="6.71255060728745"/>
    <col collapsed="false" hidden="false" max="12" min="12" style="37" width="8.4251012145749"/>
    <col collapsed="false" hidden="false" max="13" min="13" style="37" width="7.2834008097166"/>
    <col collapsed="false" hidden="false" max="14" min="14" style="37" width="3.42914979757085"/>
    <col collapsed="false" hidden="false" max="15" min="15" style="37" width="8.4251012145749"/>
    <col collapsed="false" hidden="false" max="16" min="16" style="37" width="5.1417004048583"/>
    <col collapsed="false" hidden="false" max="17" min="17" style="37" width="5.2834008097166"/>
    <col collapsed="false" hidden="false" max="18" min="18" style="37" width="8.4251012145749"/>
    <col collapsed="false" hidden="false" max="19" min="19" style="37" width="5.1417004048583"/>
    <col collapsed="false" hidden="false" max="20" min="20" style="37" width="28.7165991902834"/>
    <col collapsed="false" hidden="false" max="21" min="21" style="37" width="10.995951417004"/>
    <col collapsed="false" hidden="false" max="23" min="22" style="37" width="6"/>
    <col collapsed="false" hidden="false" max="24" min="24" style="37" width="10.8542510121457"/>
    <col collapsed="false" hidden="false" max="1025" min="25" style="37" width="6.42914979757085"/>
  </cols>
  <sheetData>
    <row r="1" customFormat="false" ht="15" hidden="false" customHeight="false" outlineLevel="0" collapsed="false">
      <c r="A1" s="38" t="n">
        <v>2306826</v>
      </c>
      <c r="B1" s="39" t="s">
        <v>40</v>
      </c>
      <c r="C1" s="39" t="s">
        <v>15</v>
      </c>
      <c r="D1" s="40" t="n">
        <v>101</v>
      </c>
      <c r="E1" s="40" t="n">
        <v>82</v>
      </c>
      <c r="F1" s="41" t="s">
        <v>41</v>
      </c>
      <c r="G1" s="40" t="n">
        <v>2</v>
      </c>
      <c r="H1" s="40" t="n">
        <v>77</v>
      </c>
      <c r="I1" s="41" t="s">
        <v>42</v>
      </c>
      <c r="J1" s="40" t="n">
        <v>41</v>
      </c>
      <c r="K1" s="40" t="n">
        <v>61</v>
      </c>
      <c r="L1" s="41" t="s">
        <v>41</v>
      </c>
      <c r="M1" s="40" t="n">
        <v>86</v>
      </c>
      <c r="N1" s="40" t="n">
        <v>62</v>
      </c>
      <c r="O1" s="41" t="s">
        <v>41</v>
      </c>
      <c r="P1" s="40" t="n">
        <v>87</v>
      </c>
      <c r="Q1" s="40" t="n">
        <v>75</v>
      </c>
      <c r="R1" s="40" t="s">
        <v>42</v>
      </c>
      <c r="S1" s="42"/>
      <c r="T1" s="43"/>
    </row>
    <row r="2" customFormat="false" ht="15" hidden="false" customHeight="false" outlineLevel="0" collapsed="false">
      <c r="A2" s="38" t="n">
        <v>2306827</v>
      </c>
      <c r="B2" s="39" t="s">
        <v>43</v>
      </c>
      <c r="C2" s="39" t="s">
        <v>15</v>
      </c>
      <c r="D2" s="40" t="n">
        <v>101</v>
      </c>
      <c r="E2" s="40" t="n">
        <v>79</v>
      </c>
      <c r="F2" s="41" t="s">
        <v>41</v>
      </c>
      <c r="G2" s="40" t="n">
        <v>2</v>
      </c>
      <c r="H2" s="40" t="n">
        <v>91</v>
      </c>
      <c r="I2" s="41" t="s">
        <v>44</v>
      </c>
      <c r="J2" s="40" t="n">
        <v>41</v>
      </c>
      <c r="K2" s="40" t="n">
        <v>64</v>
      </c>
      <c r="L2" s="41" t="s">
        <v>41</v>
      </c>
      <c r="M2" s="40" t="n">
        <v>86</v>
      </c>
      <c r="N2" s="40" t="n">
        <v>78</v>
      </c>
      <c r="O2" s="41" t="s">
        <v>45</v>
      </c>
      <c r="P2" s="40" t="n">
        <v>87</v>
      </c>
      <c r="Q2" s="40" t="n">
        <v>77</v>
      </c>
      <c r="R2" s="40" t="s">
        <v>42</v>
      </c>
      <c r="S2" s="42"/>
      <c r="T2" s="43"/>
    </row>
    <row r="3" customFormat="false" ht="15" hidden="false" customHeight="false" outlineLevel="0" collapsed="false">
      <c r="A3" s="38" t="n">
        <v>2306828</v>
      </c>
      <c r="B3" s="39" t="s">
        <v>46</v>
      </c>
      <c r="C3" s="39" t="s">
        <v>19</v>
      </c>
      <c r="D3" s="40" t="n">
        <v>101</v>
      </c>
      <c r="E3" s="40" t="n">
        <v>67</v>
      </c>
      <c r="F3" s="41" t="s">
        <v>47</v>
      </c>
      <c r="G3" s="40" t="n">
        <v>2</v>
      </c>
      <c r="H3" s="40" t="n">
        <v>79</v>
      </c>
      <c r="I3" s="41" t="s">
        <v>42</v>
      </c>
      <c r="J3" s="40" t="n">
        <v>41</v>
      </c>
      <c r="K3" s="40" t="n">
        <v>44</v>
      </c>
      <c r="L3" s="41" t="s">
        <v>47</v>
      </c>
      <c r="M3" s="40" t="n">
        <v>86</v>
      </c>
      <c r="N3" s="40" t="n">
        <v>56</v>
      </c>
      <c r="O3" s="41" t="s">
        <v>48</v>
      </c>
      <c r="P3" s="40" t="n">
        <v>87</v>
      </c>
      <c r="Q3" s="40" t="n">
        <v>52</v>
      </c>
      <c r="R3" s="40" t="s">
        <v>47</v>
      </c>
      <c r="S3" s="42"/>
      <c r="T3" s="43"/>
    </row>
    <row r="4" customFormat="false" ht="15" hidden="false" customHeight="false" outlineLevel="0" collapsed="false">
      <c r="A4" s="38" t="n">
        <v>2306829</v>
      </c>
      <c r="B4" s="39" t="s">
        <v>49</v>
      </c>
      <c r="C4" s="39" t="s">
        <v>19</v>
      </c>
      <c r="D4" s="40" t="n">
        <v>101</v>
      </c>
      <c r="E4" s="40" t="n">
        <v>69</v>
      </c>
      <c r="F4" s="41" t="s">
        <v>47</v>
      </c>
      <c r="G4" s="40" t="n">
        <v>2</v>
      </c>
      <c r="H4" s="40" t="n">
        <v>72</v>
      </c>
      <c r="I4" s="41" t="s">
        <v>41</v>
      </c>
      <c r="J4" s="40" t="n">
        <v>41</v>
      </c>
      <c r="K4" s="40" t="n">
        <v>45</v>
      </c>
      <c r="L4" s="41" t="s">
        <v>47</v>
      </c>
      <c r="M4" s="40" t="n">
        <v>86</v>
      </c>
      <c r="N4" s="40" t="n">
        <v>44</v>
      </c>
      <c r="O4" s="41" t="s">
        <v>47</v>
      </c>
      <c r="P4" s="40" t="n">
        <v>87</v>
      </c>
      <c r="Q4" s="40" t="n">
        <v>50</v>
      </c>
      <c r="R4" s="40" t="s">
        <v>47</v>
      </c>
      <c r="S4" s="42"/>
      <c r="T4" s="43"/>
    </row>
    <row r="5" customFormat="false" ht="15" hidden="false" customHeight="false" outlineLevel="0" collapsed="false">
      <c r="A5" s="38" t="n">
        <v>2306830</v>
      </c>
      <c r="B5" s="39" t="s">
        <v>50</v>
      </c>
      <c r="C5" s="39" t="s">
        <v>15</v>
      </c>
      <c r="D5" s="40" t="n">
        <v>101</v>
      </c>
      <c r="E5" s="40" t="n">
        <v>70</v>
      </c>
      <c r="F5" s="41" t="s">
        <v>47</v>
      </c>
      <c r="G5" s="40" t="n">
        <v>2</v>
      </c>
      <c r="H5" s="40" t="n">
        <v>81</v>
      </c>
      <c r="I5" s="41" t="s">
        <v>42</v>
      </c>
      <c r="J5" s="40" t="n">
        <v>41</v>
      </c>
      <c r="K5" s="40" t="n">
        <v>61</v>
      </c>
      <c r="L5" s="41" t="s">
        <v>41</v>
      </c>
      <c r="M5" s="40" t="n">
        <v>86</v>
      </c>
      <c r="N5" s="40" t="n">
        <v>69</v>
      </c>
      <c r="O5" s="41" t="s">
        <v>42</v>
      </c>
      <c r="P5" s="40" t="n">
        <v>87</v>
      </c>
      <c r="Q5" s="40" t="n">
        <v>74</v>
      </c>
      <c r="R5" s="40" t="s">
        <v>42</v>
      </c>
      <c r="S5" s="42"/>
      <c r="T5" s="43"/>
    </row>
    <row r="6" customFormat="false" ht="15" hidden="false" customHeight="false" outlineLevel="0" collapsed="false">
      <c r="A6" s="38" t="n">
        <v>2306831</v>
      </c>
      <c r="B6" s="39" t="s">
        <v>51</v>
      </c>
      <c r="C6" s="39" t="s">
        <v>19</v>
      </c>
      <c r="D6" s="40" t="n">
        <v>101</v>
      </c>
      <c r="E6" s="40" t="n">
        <v>66</v>
      </c>
      <c r="F6" s="41" t="s">
        <v>47</v>
      </c>
      <c r="G6" s="40" t="n">
        <v>2</v>
      </c>
      <c r="H6" s="40" t="n">
        <v>86</v>
      </c>
      <c r="I6" s="41" t="s">
        <v>45</v>
      </c>
      <c r="J6" s="40" t="n">
        <v>41</v>
      </c>
      <c r="K6" s="40" t="n">
        <v>55</v>
      </c>
      <c r="L6" s="41" t="s">
        <v>48</v>
      </c>
      <c r="M6" s="40" t="n">
        <v>86</v>
      </c>
      <c r="N6" s="40" t="n">
        <v>63</v>
      </c>
      <c r="O6" s="41" t="s">
        <v>41</v>
      </c>
      <c r="P6" s="40" t="n">
        <v>87</v>
      </c>
      <c r="Q6" s="40" t="n">
        <v>42</v>
      </c>
      <c r="R6" s="40" t="s">
        <v>52</v>
      </c>
      <c r="S6" s="42"/>
      <c r="T6" s="43"/>
    </row>
    <row r="7" customFormat="false" ht="15" hidden="false" customHeight="false" outlineLevel="0" collapsed="false">
      <c r="A7" s="38" t="n">
        <v>2306832</v>
      </c>
      <c r="B7" s="39" t="s">
        <v>53</v>
      </c>
      <c r="C7" s="39" t="s">
        <v>15</v>
      </c>
      <c r="D7" s="40" t="n">
        <v>101</v>
      </c>
      <c r="E7" s="40" t="n">
        <v>53</v>
      </c>
      <c r="F7" s="41" t="s">
        <v>54</v>
      </c>
      <c r="G7" s="40" t="n">
        <v>2</v>
      </c>
      <c r="H7" s="40" t="n">
        <v>56</v>
      </c>
      <c r="I7" s="41" t="s">
        <v>52</v>
      </c>
      <c r="J7" s="40" t="n">
        <v>41</v>
      </c>
      <c r="K7" s="40" t="n">
        <v>33</v>
      </c>
      <c r="L7" s="41" t="s">
        <v>54</v>
      </c>
      <c r="M7" s="40" t="n">
        <v>86</v>
      </c>
      <c r="N7" s="40" t="n">
        <v>37</v>
      </c>
      <c r="O7" s="41" t="s">
        <v>52</v>
      </c>
      <c r="P7" s="40" t="n">
        <v>87</v>
      </c>
      <c r="Q7" s="40" t="n">
        <v>33</v>
      </c>
      <c r="R7" s="40" t="s">
        <v>54</v>
      </c>
      <c r="S7" s="42"/>
      <c r="T7" s="43"/>
    </row>
    <row r="8" customFormat="false" ht="15" hidden="false" customHeight="false" outlineLevel="0" collapsed="false">
      <c r="A8" s="38" t="n">
        <v>2306833</v>
      </c>
      <c r="B8" s="39" t="s">
        <v>55</v>
      </c>
      <c r="C8" s="39" t="s">
        <v>19</v>
      </c>
      <c r="D8" s="40" t="n">
        <v>101</v>
      </c>
      <c r="E8" s="40" t="n">
        <v>75</v>
      </c>
      <c r="F8" s="41" t="s">
        <v>48</v>
      </c>
      <c r="G8" s="40" t="n">
        <v>2</v>
      </c>
      <c r="H8" s="40" t="n">
        <v>68</v>
      </c>
      <c r="I8" s="41" t="s">
        <v>48</v>
      </c>
      <c r="J8" s="40" t="n">
        <v>41</v>
      </c>
      <c r="K8" s="40" t="n">
        <v>54</v>
      </c>
      <c r="L8" s="41" t="s">
        <v>48</v>
      </c>
      <c r="M8" s="40" t="n">
        <v>86</v>
      </c>
      <c r="N8" s="40" t="n">
        <v>54</v>
      </c>
      <c r="O8" s="41" t="s">
        <v>48</v>
      </c>
      <c r="P8" s="40" t="n">
        <v>87</v>
      </c>
      <c r="Q8" s="40" t="n">
        <v>51</v>
      </c>
      <c r="R8" s="40" t="s">
        <v>47</v>
      </c>
      <c r="S8" s="42"/>
      <c r="T8" s="43"/>
    </row>
    <row r="9" customFormat="false" ht="15" hidden="false" customHeight="false" outlineLevel="0" collapsed="false">
      <c r="A9" s="38" t="n">
        <v>2306834</v>
      </c>
      <c r="B9" s="39" t="s">
        <v>56</v>
      </c>
      <c r="C9" s="39" t="s">
        <v>15</v>
      </c>
      <c r="D9" s="40" t="n">
        <v>101</v>
      </c>
      <c r="E9" s="40" t="n">
        <v>79</v>
      </c>
      <c r="F9" s="41" t="s">
        <v>41</v>
      </c>
      <c r="G9" s="40" t="n">
        <v>2</v>
      </c>
      <c r="H9" s="40" t="n">
        <v>54</v>
      </c>
      <c r="I9" s="41" t="s">
        <v>52</v>
      </c>
      <c r="J9" s="40" t="n">
        <v>41</v>
      </c>
      <c r="K9" s="40" t="n">
        <v>38</v>
      </c>
      <c r="L9" s="41" t="s">
        <v>52</v>
      </c>
      <c r="M9" s="40" t="n">
        <v>86</v>
      </c>
      <c r="N9" s="40" t="n">
        <v>55</v>
      </c>
      <c r="O9" s="41" t="s">
        <v>48</v>
      </c>
      <c r="P9" s="40" t="n">
        <v>87</v>
      </c>
      <c r="Q9" s="40" t="n">
        <v>56</v>
      </c>
      <c r="R9" s="40" t="s">
        <v>47</v>
      </c>
      <c r="S9" s="42"/>
      <c r="T9" s="43"/>
    </row>
    <row r="10" customFormat="false" ht="15" hidden="false" customHeight="false" outlineLevel="0" collapsed="false">
      <c r="A10" s="38" t="n">
        <v>2306835</v>
      </c>
      <c r="B10" s="39" t="s">
        <v>57</v>
      </c>
      <c r="C10" s="39" t="s">
        <v>19</v>
      </c>
      <c r="D10" s="40" t="n">
        <v>101</v>
      </c>
      <c r="E10" s="40" t="n">
        <v>75</v>
      </c>
      <c r="F10" s="41" t="s">
        <v>48</v>
      </c>
      <c r="G10" s="40" t="n">
        <v>2</v>
      </c>
      <c r="H10" s="40" t="n">
        <v>76</v>
      </c>
      <c r="I10" s="41" t="s">
        <v>41</v>
      </c>
      <c r="J10" s="40" t="n">
        <v>41</v>
      </c>
      <c r="K10" s="40" t="n">
        <v>48</v>
      </c>
      <c r="L10" s="41" t="s">
        <v>47</v>
      </c>
      <c r="M10" s="40" t="n">
        <v>86</v>
      </c>
      <c r="N10" s="40" t="n">
        <v>58</v>
      </c>
      <c r="O10" s="41" t="s">
        <v>41</v>
      </c>
      <c r="P10" s="40" t="n">
        <v>87</v>
      </c>
      <c r="Q10" s="40" t="n">
        <v>59</v>
      </c>
      <c r="R10" s="40" t="s">
        <v>48</v>
      </c>
      <c r="S10" s="42"/>
      <c r="T10" s="43"/>
    </row>
    <row r="11" customFormat="false" ht="15" hidden="false" customHeight="false" outlineLevel="0" collapsed="false">
      <c r="A11" s="38" t="n">
        <v>2306836</v>
      </c>
      <c r="B11" s="39" t="s">
        <v>58</v>
      </c>
      <c r="C11" s="39" t="s">
        <v>19</v>
      </c>
      <c r="D11" s="40" t="n">
        <v>101</v>
      </c>
      <c r="E11" s="40" t="n">
        <v>64</v>
      </c>
      <c r="F11" s="41" t="s">
        <v>52</v>
      </c>
      <c r="G11" s="40" t="n">
        <v>2</v>
      </c>
      <c r="H11" s="40" t="n">
        <v>83</v>
      </c>
      <c r="I11" s="41" t="s">
        <v>45</v>
      </c>
      <c r="J11" s="40" t="n">
        <v>41</v>
      </c>
      <c r="K11" s="40" t="n">
        <v>51</v>
      </c>
      <c r="L11" s="41" t="s">
        <v>48</v>
      </c>
      <c r="M11" s="40" t="n">
        <v>86</v>
      </c>
      <c r="N11" s="40" t="n">
        <v>56</v>
      </c>
      <c r="O11" s="41" t="s">
        <v>48</v>
      </c>
      <c r="P11" s="40" t="n">
        <v>87</v>
      </c>
      <c r="Q11" s="40" t="n">
        <v>55</v>
      </c>
      <c r="R11" s="40" t="s">
        <v>47</v>
      </c>
      <c r="S11" s="42"/>
      <c r="T11" s="43"/>
    </row>
    <row r="12" customFormat="false" ht="15" hidden="false" customHeight="false" outlineLevel="0" collapsed="false">
      <c r="A12" s="38" t="n">
        <v>2306837</v>
      </c>
      <c r="B12" s="39" t="s">
        <v>59</v>
      </c>
      <c r="C12" s="39" t="s">
        <v>15</v>
      </c>
      <c r="D12" s="40" t="n">
        <v>101</v>
      </c>
      <c r="E12" s="40" t="n">
        <v>77</v>
      </c>
      <c r="F12" s="41" t="s">
        <v>48</v>
      </c>
      <c r="G12" s="40" t="n">
        <v>2</v>
      </c>
      <c r="H12" s="40" t="n">
        <v>83</v>
      </c>
      <c r="I12" s="41" t="s">
        <v>45</v>
      </c>
      <c r="J12" s="40" t="n">
        <v>41</v>
      </c>
      <c r="K12" s="40" t="n">
        <v>75</v>
      </c>
      <c r="L12" s="41" t="s">
        <v>42</v>
      </c>
      <c r="M12" s="40" t="n">
        <v>86</v>
      </c>
      <c r="N12" s="40" t="n">
        <v>80</v>
      </c>
      <c r="O12" s="41" t="s">
        <v>45</v>
      </c>
      <c r="P12" s="40" t="n">
        <v>87</v>
      </c>
      <c r="Q12" s="40" t="n">
        <v>75</v>
      </c>
      <c r="R12" s="40" t="s">
        <v>42</v>
      </c>
      <c r="S12" s="42"/>
      <c r="T12" s="43"/>
    </row>
    <row r="13" customFormat="false" ht="15" hidden="false" customHeight="false" outlineLevel="0" collapsed="false">
      <c r="A13" s="38" t="n">
        <v>2306838</v>
      </c>
      <c r="B13" s="39" t="s">
        <v>60</v>
      </c>
      <c r="C13" s="39" t="s">
        <v>15</v>
      </c>
      <c r="D13" s="40" t="n">
        <v>101</v>
      </c>
      <c r="E13" s="40" t="n">
        <v>86</v>
      </c>
      <c r="F13" s="41" t="s">
        <v>42</v>
      </c>
      <c r="G13" s="40" t="n">
        <v>2</v>
      </c>
      <c r="H13" s="40" t="n">
        <v>76</v>
      </c>
      <c r="I13" s="41" t="s">
        <v>41</v>
      </c>
      <c r="J13" s="40" t="n">
        <v>41</v>
      </c>
      <c r="K13" s="40" t="n">
        <v>79</v>
      </c>
      <c r="L13" s="41" t="s">
        <v>42</v>
      </c>
      <c r="M13" s="40" t="n">
        <v>86</v>
      </c>
      <c r="N13" s="40" t="n">
        <v>81</v>
      </c>
      <c r="O13" s="41" t="s">
        <v>45</v>
      </c>
      <c r="P13" s="40" t="n">
        <v>87</v>
      </c>
      <c r="Q13" s="40" t="n">
        <v>68</v>
      </c>
      <c r="R13" s="40" t="s">
        <v>41</v>
      </c>
      <c r="S13" s="42"/>
      <c r="T13" s="43"/>
    </row>
    <row r="14" customFormat="false" ht="15" hidden="false" customHeight="false" outlineLevel="0" collapsed="false">
      <c r="A14" s="38" t="n">
        <v>2306839</v>
      </c>
      <c r="B14" s="39" t="s">
        <v>61</v>
      </c>
      <c r="C14" s="39" t="s">
        <v>15</v>
      </c>
      <c r="D14" s="40" t="n">
        <v>101</v>
      </c>
      <c r="E14" s="40" t="n">
        <v>87</v>
      </c>
      <c r="F14" s="41" t="s">
        <v>45</v>
      </c>
      <c r="G14" s="40" t="n">
        <v>2</v>
      </c>
      <c r="H14" s="40" t="n">
        <v>83</v>
      </c>
      <c r="I14" s="41" t="s">
        <v>45</v>
      </c>
      <c r="J14" s="40" t="n">
        <v>41</v>
      </c>
      <c r="K14" s="40" t="n">
        <v>92</v>
      </c>
      <c r="L14" s="41" t="s">
        <v>44</v>
      </c>
      <c r="M14" s="40" t="n">
        <v>86</v>
      </c>
      <c r="N14" s="40" t="n">
        <v>72</v>
      </c>
      <c r="O14" s="41" t="s">
        <v>42</v>
      </c>
      <c r="P14" s="40" t="n">
        <v>87</v>
      </c>
      <c r="Q14" s="40" t="n">
        <v>89</v>
      </c>
      <c r="R14" s="40" t="s">
        <v>45</v>
      </c>
      <c r="S14" s="42"/>
      <c r="T14" s="43"/>
    </row>
    <row r="15" customFormat="false" ht="15" hidden="false" customHeight="false" outlineLevel="0" collapsed="false">
      <c r="A15" s="38" t="n">
        <v>2306840</v>
      </c>
      <c r="B15" s="39" t="s">
        <v>62</v>
      </c>
      <c r="C15" s="39" t="s">
        <v>19</v>
      </c>
      <c r="D15" s="40" t="n">
        <v>101</v>
      </c>
      <c r="E15" s="40" t="n">
        <v>70</v>
      </c>
      <c r="F15" s="41" t="s">
        <v>47</v>
      </c>
      <c r="G15" s="40" t="n">
        <v>2</v>
      </c>
      <c r="H15" s="40" t="n">
        <v>83</v>
      </c>
      <c r="I15" s="41" t="s">
        <v>45</v>
      </c>
      <c r="J15" s="40" t="n">
        <v>41</v>
      </c>
      <c r="K15" s="40" t="n">
        <v>53</v>
      </c>
      <c r="L15" s="41" t="s">
        <v>48</v>
      </c>
      <c r="M15" s="40" t="n">
        <v>86</v>
      </c>
      <c r="N15" s="40" t="n">
        <v>70</v>
      </c>
      <c r="O15" s="41" t="s">
        <v>42</v>
      </c>
      <c r="P15" s="40" t="n">
        <v>87</v>
      </c>
      <c r="Q15" s="40" t="n">
        <v>77</v>
      </c>
      <c r="R15" s="40" t="s">
        <v>42</v>
      </c>
      <c r="S15" s="42"/>
      <c r="T15" s="43"/>
    </row>
    <row r="16" customFormat="false" ht="15" hidden="false" customHeight="false" outlineLevel="0" collapsed="false">
      <c r="A16" s="38" t="n">
        <v>2306841</v>
      </c>
      <c r="B16" s="39" t="s">
        <v>63</v>
      </c>
      <c r="C16" s="39" t="s">
        <v>15</v>
      </c>
      <c r="D16" s="40" t="n">
        <v>101</v>
      </c>
      <c r="E16" s="40" t="n">
        <v>81</v>
      </c>
      <c r="F16" s="41" t="s">
        <v>41</v>
      </c>
      <c r="G16" s="40" t="n">
        <v>2</v>
      </c>
      <c r="H16" s="40" t="n">
        <v>70</v>
      </c>
      <c r="I16" s="41" t="s">
        <v>48</v>
      </c>
      <c r="J16" s="40" t="n">
        <v>41</v>
      </c>
      <c r="K16" s="40" t="n">
        <v>66</v>
      </c>
      <c r="L16" s="41" t="s">
        <v>41</v>
      </c>
      <c r="M16" s="40" t="n">
        <v>86</v>
      </c>
      <c r="N16" s="40" t="n">
        <v>75</v>
      </c>
      <c r="O16" s="41" t="s">
        <v>42</v>
      </c>
      <c r="P16" s="40" t="n">
        <v>87</v>
      </c>
      <c r="Q16" s="40" t="n">
        <v>79</v>
      </c>
      <c r="R16" s="40" t="s">
        <v>42</v>
      </c>
      <c r="S16" s="42"/>
      <c r="T16" s="43"/>
    </row>
    <row r="17" customFormat="false" ht="15" hidden="false" customHeight="false" outlineLevel="0" collapsed="false">
      <c r="A17" s="38" t="n">
        <v>2306842</v>
      </c>
      <c r="B17" s="39" t="s">
        <v>64</v>
      </c>
      <c r="C17" s="39" t="s">
        <v>19</v>
      </c>
      <c r="D17" s="40" t="n">
        <v>101</v>
      </c>
      <c r="E17" s="40" t="n">
        <v>65</v>
      </c>
      <c r="F17" s="41" t="s">
        <v>52</v>
      </c>
      <c r="G17" s="40" t="n">
        <v>2</v>
      </c>
      <c r="H17" s="40" t="n">
        <v>65</v>
      </c>
      <c r="I17" s="41" t="s">
        <v>48</v>
      </c>
      <c r="J17" s="40" t="n">
        <v>41</v>
      </c>
      <c r="K17" s="40" t="n">
        <v>40</v>
      </c>
      <c r="L17" s="41" t="s">
        <v>52</v>
      </c>
      <c r="M17" s="40" t="n">
        <v>86</v>
      </c>
      <c r="N17" s="40" t="n">
        <v>46</v>
      </c>
      <c r="O17" s="41" t="s">
        <v>47</v>
      </c>
      <c r="P17" s="40" t="n">
        <v>87</v>
      </c>
      <c r="Q17" s="40" t="n">
        <v>56</v>
      </c>
      <c r="R17" s="40" t="s">
        <v>47</v>
      </c>
      <c r="S17" s="42"/>
      <c r="T17" s="43"/>
    </row>
    <row r="18" customFormat="false" ht="15" hidden="false" customHeight="false" outlineLevel="0" collapsed="false">
      <c r="A18" s="38" t="n">
        <v>2306843</v>
      </c>
      <c r="B18" s="39" t="s">
        <v>65</v>
      </c>
      <c r="C18" s="39" t="s">
        <v>19</v>
      </c>
      <c r="D18" s="40" t="n">
        <v>101</v>
      </c>
      <c r="E18" s="40" t="n">
        <v>69</v>
      </c>
      <c r="F18" s="41" t="s">
        <v>47</v>
      </c>
      <c r="G18" s="40" t="n">
        <v>2</v>
      </c>
      <c r="H18" s="40" t="n">
        <v>80</v>
      </c>
      <c r="I18" s="41" t="s">
        <v>42</v>
      </c>
      <c r="J18" s="40" t="n">
        <v>41</v>
      </c>
      <c r="K18" s="40" t="n">
        <v>39</v>
      </c>
      <c r="L18" s="41" t="s">
        <v>52</v>
      </c>
      <c r="M18" s="40" t="n">
        <v>86</v>
      </c>
      <c r="N18" s="40" t="n">
        <v>69</v>
      </c>
      <c r="O18" s="41" t="s">
        <v>42</v>
      </c>
      <c r="P18" s="40" t="n">
        <v>87</v>
      </c>
      <c r="Q18" s="40" t="n">
        <v>65</v>
      </c>
      <c r="R18" s="40" t="s">
        <v>48</v>
      </c>
      <c r="S18" s="42"/>
      <c r="T18" s="43"/>
    </row>
    <row r="19" customFormat="false" ht="15" hidden="false" customHeight="false" outlineLevel="0" collapsed="false">
      <c r="A19" s="38" t="n">
        <v>2306844</v>
      </c>
      <c r="B19" s="39" t="s">
        <v>66</v>
      </c>
      <c r="C19" s="39" t="s">
        <v>19</v>
      </c>
      <c r="D19" s="40" t="n">
        <v>101</v>
      </c>
      <c r="E19" s="40" t="n">
        <v>96</v>
      </c>
      <c r="F19" s="41" t="s">
        <v>44</v>
      </c>
      <c r="G19" s="40" t="n">
        <v>2</v>
      </c>
      <c r="H19" s="40" t="n">
        <v>86</v>
      </c>
      <c r="I19" s="41" t="s">
        <v>45</v>
      </c>
      <c r="J19" s="40" t="n">
        <v>41</v>
      </c>
      <c r="K19" s="40" t="n">
        <v>77</v>
      </c>
      <c r="L19" s="41" t="s">
        <v>42</v>
      </c>
      <c r="M19" s="40" t="n">
        <v>86</v>
      </c>
      <c r="N19" s="40" t="n">
        <v>74</v>
      </c>
      <c r="O19" s="41" t="s">
        <v>42</v>
      </c>
      <c r="P19" s="40" t="n">
        <v>87</v>
      </c>
      <c r="Q19" s="40" t="n">
        <v>83</v>
      </c>
      <c r="R19" s="40" t="s">
        <v>45</v>
      </c>
      <c r="S19" s="42"/>
      <c r="T19" s="43"/>
    </row>
    <row r="20" customFormat="false" ht="15" hidden="false" customHeight="false" outlineLevel="0" collapsed="false">
      <c r="A20" s="38" t="n">
        <v>2306845</v>
      </c>
      <c r="B20" s="39" t="s">
        <v>67</v>
      </c>
      <c r="C20" s="39" t="s">
        <v>19</v>
      </c>
      <c r="D20" s="40" t="n">
        <v>101</v>
      </c>
      <c r="E20" s="40" t="n">
        <v>90</v>
      </c>
      <c r="F20" s="41" t="s">
        <v>45</v>
      </c>
      <c r="G20" s="40" t="n">
        <v>2</v>
      </c>
      <c r="H20" s="40" t="n">
        <v>95</v>
      </c>
      <c r="I20" s="41" t="s">
        <v>44</v>
      </c>
      <c r="J20" s="40" t="n">
        <v>41</v>
      </c>
      <c r="K20" s="40" t="n">
        <v>68</v>
      </c>
      <c r="L20" s="41" t="s">
        <v>41</v>
      </c>
      <c r="M20" s="40" t="n">
        <v>86</v>
      </c>
      <c r="N20" s="40" t="n">
        <v>79</v>
      </c>
      <c r="O20" s="41" t="s">
        <v>45</v>
      </c>
      <c r="P20" s="40" t="n">
        <v>87</v>
      </c>
      <c r="Q20" s="40" t="n">
        <v>88</v>
      </c>
      <c r="R20" s="40" t="s">
        <v>45</v>
      </c>
      <c r="S20" s="42"/>
      <c r="T20" s="43"/>
    </row>
    <row r="21" customFormat="false" ht="15" hidden="false" customHeight="false" outlineLevel="0" collapsed="false">
      <c r="A21" s="38" t="n">
        <v>2306846</v>
      </c>
      <c r="B21" s="39" t="s">
        <v>68</v>
      </c>
      <c r="C21" s="39" t="s">
        <v>15</v>
      </c>
      <c r="D21" s="40" t="n">
        <v>101</v>
      </c>
      <c r="E21" s="40" t="n">
        <v>67</v>
      </c>
      <c r="F21" s="41" t="s">
        <v>47</v>
      </c>
      <c r="G21" s="40" t="n">
        <v>2</v>
      </c>
      <c r="H21" s="40" t="n">
        <v>73</v>
      </c>
      <c r="I21" s="41" t="s">
        <v>41</v>
      </c>
      <c r="J21" s="40" t="n">
        <v>41</v>
      </c>
      <c r="K21" s="40" t="n">
        <v>64</v>
      </c>
      <c r="L21" s="41" t="s">
        <v>41</v>
      </c>
      <c r="M21" s="40" t="n">
        <v>86</v>
      </c>
      <c r="N21" s="40" t="n">
        <v>60</v>
      </c>
      <c r="O21" s="41" t="s">
        <v>41</v>
      </c>
      <c r="P21" s="40" t="n">
        <v>87</v>
      </c>
      <c r="Q21" s="40" t="n">
        <v>52</v>
      </c>
      <c r="R21" s="40" t="s">
        <v>47</v>
      </c>
      <c r="S21" s="42"/>
      <c r="T21" s="43"/>
    </row>
    <row r="22" customFormat="false" ht="15" hidden="false" customHeight="false" outlineLevel="0" collapsed="false">
      <c r="A22" s="38" t="n">
        <v>2306847</v>
      </c>
      <c r="B22" s="39" t="s">
        <v>69</v>
      </c>
      <c r="C22" s="39" t="s">
        <v>15</v>
      </c>
      <c r="D22" s="40" t="n">
        <v>101</v>
      </c>
      <c r="E22" s="40" t="n">
        <v>69</v>
      </c>
      <c r="F22" s="41" t="s">
        <v>47</v>
      </c>
      <c r="G22" s="40" t="n">
        <v>2</v>
      </c>
      <c r="H22" s="40" t="n">
        <v>69</v>
      </c>
      <c r="I22" s="41" t="s">
        <v>48</v>
      </c>
      <c r="J22" s="40" t="n">
        <v>41</v>
      </c>
      <c r="K22" s="40" t="n">
        <v>54</v>
      </c>
      <c r="L22" s="41" t="s">
        <v>48</v>
      </c>
      <c r="M22" s="40" t="n">
        <v>86</v>
      </c>
      <c r="N22" s="40" t="n">
        <v>61</v>
      </c>
      <c r="O22" s="41" t="s">
        <v>41</v>
      </c>
      <c r="P22" s="40" t="n">
        <v>87</v>
      </c>
      <c r="Q22" s="40" t="n">
        <v>52</v>
      </c>
      <c r="R22" s="40" t="s">
        <v>47</v>
      </c>
      <c r="S22" s="42"/>
      <c r="T22" s="43"/>
    </row>
    <row r="23" customFormat="false" ht="15" hidden="false" customHeight="false" outlineLevel="0" collapsed="false">
      <c r="A23" s="38" t="n">
        <v>2306848</v>
      </c>
      <c r="B23" s="39" t="s">
        <v>70</v>
      </c>
      <c r="C23" s="39" t="s">
        <v>19</v>
      </c>
      <c r="D23" s="40" t="n">
        <v>101</v>
      </c>
      <c r="E23" s="40" t="n">
        <v>77</v>
      </c>
      <c r="F23" s="41" t="s">
        <v>48</v>
      </c>
      <c r="G23" s="40" t="n">
        <v>2</v>
      </c>
      <c r="H23" s="40" t="n">
        <v>73</v>
      </c>
      <c r="I23" s="41" t="s">
        <v>41</v>
      </c>
      <c r="J23" s="40" t="n">
        <v>41</v>
      </c>
      <c r="K23" s="40" t="n">
        <v>55</v>
      </c>
      <c r="L23" s="41" t="s">
        <v>48</v>
      </c>
      <c r="M23" s="40" t="n">
        <v>86</v>
      </c>
      <c r="N23" s="40" t="n">
        <v>62</v>
      </c>
      <c r="O23" s="41" t="s">
        <v>41</v>
      </c>
      <c r="P23" s="40" t="n">
        <v>87</v>
      </c>
      <c r="Q23" s="40" t="n">
        <v>73</v>
      </c>
      <c r="R23" s="40" t="s">
        <v>41</v>
      </c>
      <c r="S23" s="42"/>
      <c r="T23" s="43"/>
    </row>
    <row r="24" customFormat="false" ht="15" hidden="false" customHeight="false" outlineLevel="0" collapsed="false">
      <c r="A24" s="38" t="n">
        <v>2306849</v>
      </c>
      <c r="B24" s="39" t="s">
        <v>71</v>
      </c>
      <c r="C24" s="39" t="s">
        <v>15</v>
      </c>
      <c r="D24" s="40" t="n">
        <v>101</v>
      </c>
      <c r="E24" s="40" t="n">
        <v>88</v>
      </c>
      <c r="F24" s="41" t="s">
        <v>45</v>
      </c>
      <c r="G24" s="40" t="n">
        <v>2</v>
      </c>
      <c r="H24" s="40" t="n">
        <v>90</v>
      </c>
      <c r="I24" s="41" t="s">
        <v>44</v>
      </c>
      <c r="J24" s="40" t="n">
        <v>41</v>
      </c>
      <c r="K24" s="40" t="n">
        <v>74</v>
      </c>
      <c r="L24" s="41" t="s">
        <v>42</v>
      </c>
      <c r="M24" s="40" t="n">
        <v>86</v>
      </c>
      <c r="N24" s="40" t="n">
        <v>81</v>
      </c>
      <c r="O24" s="41" t="s">
        <v>45</v>
      </c>
      <c r="P24" s="40" t="n">
        <v>87</v>
      </c>
      <c r="Q24" s="40" t="n">
        <v>92</v>
      </c>
      <c r="R24" s="40" t="s">
        <v>44</v>
      </c>
      <c r="S24" s="42"/>
      <c r="T24" s="43"/>
    </row>
    <row r="25" customFormat="false" ht="15" hidden="false" customHeight="false" outlineLevel="0" collapsed="false">
      <c r="A25" s="38" t="n">
        <v>2306850</v>
      </c>
      <c r="B25" s="39" t="s">
        <v>72</v>
      </c>
      <c r="C25" s="39" t="s">
        <v>19</v>
      </c>
      <c r="D25" s="40" t="n">
        <v>101</v>
      </c>
      <c r="E25" s="40" t="n">
        <v>84</v>
      </c>
      <c r="F25" s="41" t="s">
        <v>42</v>
      </c>
      <c r="G25" s="40" t="n">
        <v>2</v>
      </c>
      <c r="H25" s="40" t="n">
        <v>84</v>
      </c>
      <c r="I25" s="41" t="s">
        <v>45</v>
      </c>
      <c r="J25" s="40" t="n">
        <v>41</v>
      </c>
      <c r="K25" s="40" t="n">
        <v>74</v>
      </c>
      <c r="L25" s="41" t="s">
        <v>42</v>
      </c>
      <c r="M25" s="40" t="n">
        <v>86</v>
      </c>
      <c r="N25" s="40" t="n">
        <v>81</v>
      </c>
      <c r="O25" s="41" t="s">
        <v>45</v>
      </c>
      <c r="P25" s="40" t="n">
        <v>87</v>
      </c>
      <c r="Q25" s="40" t="n">
        <v>73</v>
      </c>
      <c r="R25" s="40" t="s">
        <v>41</v>
      </c>
      <c r="S25" s="42"/>
      <c r="T25" s="43"/>
    </row>
    <row r="26" customFormat="false" ht="15" hidden="false" customHeight="false" outlineLevel="0" collapsed="false">
      <c r="A26" s="38" t="n">
        <v>2306851</v>
      </c>
      <c r="B26" s="39" t="s">
        <v>73</v>
      </c>
      <c r="C26" s="39" t="s">
        <v>15</v>
      </c>
      <c r="D26" s="40" t="n">
        <v>101</v>
      </c>
      <c r="E26" s="40" t="n">
        <v>81</v>
      </c>
      <c r="F26" s="41" t="s">
        <v>41</v>
      </c>
      <c r="G26" s="40" t="n">
        <v>2</v>
      </c>
      <c r="H26" s="40" t="n">
        <v>80</v>
      </c>
      <c r="I26" s="41" t="s">
        <v>42</v>
      </c>
      <c r="J26" s="40" t="n">
        <v>41</v>
      </c>
      <c r="K26" s="40" t="n">
        <v>68</v>
      </c>
      <c r="L26" s="41" t="s">
        <v>41</v>
      </c>
      <c r="M26" s="40" t="n">
        <v>86</v>
      </c>
      <c r="N26" s="40" t="n">
        <v>69</v>
      </c>
      <c r="O26" s="41" t="s">
        <v>42</v>
      </c>
      <c r="P26" s="40" t="n">
        <v>87</v>
      </c>
      <c r="Q26" s="40" t="n">
        <v>79</v>
      </c>
      <c r="R26" s="40" t="s">
        <v>42</v>
      </c>
      <c r="S26" s="42"/>
      <c r="T26" s="43"/>
    </row>
    <row r="27" customFormat="false" ht="15" hidden="false" customHeight="false" outlineLevel="0" collapsed="false">
      <c r="A27" s="38" t="n">
        <v>2306852</v>
      </c>
      <c r="B27" s="39" t="s">
        <v>74</v>
      </c>
      <c r="C27" s="39" t="s">
        <v>15</v>
      </c>
      <c r="D27" s="40" t="n">
        <v>101</v>
      </c>
      <c r="E27" s="40" t="n">
        <v>84</v>
      </c>
      <c r="F27" s="41" t="s">
        <v>42</v>
      </c>
      <c r="G27" s="40" t="n">
        <v>2</v>
      </c>
      <c r="H27" s="40" t="n">
        <v>92</v>
      </c>
      <c r="I27" s="41" t="s">
        <v>44</v>
      </c>
      <c r="J27" s="40" t="n">
        <v>41</v>
      </c>
      <c r="K27" s="40" t="n">
        <v>93</v>
      </c>
      <c r="L27" s="41" t="s">
        <v>44</v>
      </c>
      <c r="M27" s="40" t="n">
        <v>86</v>
      </c>
      <c r="N27" s="40" t="n">
        <v>92</v>
      </c>
      <c r="O27" s="41" t="s">
        <v>44</v>
      </c>
      <c r="P27" s="40" t="n">
        <v>87</v>
      </c>
      <c r="Q27" s="40" t="n">
        <v>89</v>
      </c>
      <c r="R27" s="40" t="s">
        <v>45</v>
      </c>
      <c r="S27" s="42"/>
      <c r="T27" s="43"/>
    </row>
    <row r="28" customFormat="false" ht="15" hidden="false" customHeight="false" outlineLevel="0" collapsed="false">
      <c r="A28" s="38" t="n">
        <v>2306853</v>
      </c>
      <c r="B28" s="39" t="s">
        <v>75</v>
      </c>
      <c r="C28" s="39" t="s">
        <v>15</v>
      </c>
      <c r="D28" s="40" t="n">
        <v>101</v>
      </c>
      <c r="E28" s="40" t="n">
        <v>79</v>
      </c>
      <c r="F28" s="41" t="s">
        <v>41</v>
      </c>
      <c r="G28" s="40" t="n">
        <v>2</v>
      </c>
      <c r="H28" s="40" t="n">
        <v>69</v>
      </c>
      <c r="I28" s="41" t="s">
        <v>48</v>
      </c>
      <c r="J28" s="40" t="n">
        <v>41</v>
      </c>
      <c r="K28" s="40" t="n">
        <v>49</v>
      </c>
      <c r="L28" s="41" t="s">
        <v>47</v>
      </c>
      <c r="M28" s="40" t="n">
        <v>86</v>
      </c>
      <c r="N28" s="40" t="n">
        <v>60</v>
      </c>
      <c r="O28" s="41" t="s">
        <v>41</v>
      </c>
      <c r="P28" s="40" t="n">
        <v>87</v>
      </c>
      <c r="Q28" s="40" t="n">
        <v>73</v>
      </c>
      <c r="R28" s="40" t="s">
        <v>41</v>
      </c>
      <c r="S28" s="42"/>
      <c r="T28" s="43"/>
    </row>
    <row r="29" customFormat="false" ht="15" hidden="false" customHeight="false" outlineLevel="0" collapsed="false">
      <c r="A29" s="38" t="n">
        <v>2306854</v>
      </c>
      <c r="B29" s="39" t="s">
        <v>76</v>
      </c>
      <c r="C29" s="39" t="s">
        <v>15</v>
      </c>
      <c r="D29" s="40" t="n">
        <v>101</v>
      </c>
      <c r="E29" s="40" t="n">
        <v>58</v>
      </c>
      <c r="F29" s="41" t="s">
        <v>52</v>
      </c>
      <c r="G29" s="40" t="n">
        <v>2</v>
      </c>
      <c r="H29" s="40" t="n">
        <v>49</v>
      </c>
      <c r="I29" s="41" t="s">
        <v>54</v>
      </c>
      <c r="J29" s="40" t="n">
        <v>41</v>
      </c>
      <c r="K29" s="40" t="n">
        <v>34</v>
      </c>
      <c r="L29" s="41" t="s">
        <v>52</v>
      </c>
      <c r="M29" s="40" t="n">
        <v>86</v>
      </c>
      <c r="N29" s="40" t="n">
        <v>41</v>
      </c>
      <c r="O29" s="41" t="s">
        <v>47</v>
      </c>
      <c r="P29" s="40" t="n">
        <v>87</v>
      </c>
      <c r="Q29" s="40" t="n">
        <v>43</v>
      </c>
      <c r="R29" s="40" t="s">
        <v>52</v>
      </c>
      <c r="S29" s="42"/>
      <c r="T29" s="43"/>
    </row>
    <row r="30" customFormat="false" ht="15" hidden="false" customHeight="false" outlineLevel="0" collapsed="false">
      <c r="A30" s="38" t="n">
        <v>2306855</v>
      </c>
      <c r="B30" s="39" t="s">
        <v>77</v>
      </c>
      <c r="C30" s="39" t="s">
        <v>19</v>
      </c>
      <c r="D30" s="40" t="n">
        <v>101</v>
      </c>
      <c r="E30" s="40" t="n">
        <v>85</v>
      </c>
      <c r="F30" s="41" t="s">
        <v>42</v>
      </c>
      <c r="G30" s="40" t="n">
        <v>2</v>
      </c>
      <c r="H30" s="40" t="n">
        <v>95</v>
      </c>
      <c r="I30" s="41" t="s">
        <v>44</v>
      </c>
      <c r="J30" s="40" t="n">
        <v>41</v>
      </c>
      <c r="K30" s="40" t="n">
        <v>89</v>
      </c>
      <c r="L30" s="41" t="s">
        <v>45</v>
      </c>
      <c r="M30" s="40" t="n">
        <v>86</v>
      </c>
      <c r="N30" s="40" t="n">
        <v>93</v>
      </c>
      <c r="O30" s="41" t="s">
        <v>44</v>
      </c>
      <c r="P30" s="40" t="n">
        <v>87</v>
      </c>
      <c r="Q30" s="40" t="n">
        <v>95</v>
      </c>
      <c r="R30" s="40" t="s">
        <v>44</v>
      </c>
      <c r="S30" s="42"/>
      <c r="T30" s="43"/>
    </row>
    <row r="31" customFormat="false" ht="15" hidden="false" customHeight="false" outlineLevel="0" collapsed="false">
      <c r="A31" s="38" t="n">
        <v>2306856</v>
      </c>
      <c r="B31" s="39" t="s">
        <v>78</v>
      </c>
      <c r="C31" s="39" t="s">
        <v>15</v>
      </c>
      <c r="D31" s="40" t="n">
        <v>101</v>
      </c>
      <c r="E31" s="40" t="n">
        <v>78</v>
      </c>
      <c r="F31" s="41" t="s">
        <v>41</v>
      </c>
      <c r="G31" s="40" t="n">
        <v>2</v>
      </c>
      <c r="H31" s="40" t="n">
        <v>63</v>
      </c>
      <c r="I31" s="41" t="s">
        <v>47</v>
      </c>
      <c r="J31" s="40" t="n">
        <v>41</v>
      </c>
      <c r="K31" s="40" t="n">
        <v>36</v>
      </c>
      <c r="L31" s="41" t="s">
        <v>52</v>
      </c>
      <c r="M31" s="40" t="n">
        <v>86</v>
      </c>
      <c r="N31" s="40" t="n">
        <v>53</v>
      </c>
      <c r="O31" s="41" t="s">
        <v>48</v>
      </c>
      <c r="P31" s="40" t="n">
        <v>87</v>
      </c>
      <c r="Q31" s="40" t="n">
        <v>59</v>
      </c>
      <c r="R31" s="40" t="s">
        <v>48</v>
      </c>
      <c r="S31" s="42"/>
      <c r="T31" s="43"/>
    </row>
    <row r="32" customFormat="false" ht="15" hidden="false" customHeight="false" outlineLevel="0" collapsed="false">
      <c r="A32" s="38" t="n">
        <v>2306857</v>
      </c>
      <c r="B32" s="39" t="s">
        <v>79</v>
      </c>
      <c r="C32" s="39" t="s">
        <v>15</v>
      </c>
      <c r="D32" s="40" t="n">
        <v>101</v>
      </c>
      <c r="E32" s="40" t="n">
        <v>84</v>
      </c>
      <c r="F32" s="41" t="s">
        <v>42</v>
      </c>
      <c r="G32" s="40" t="n">
        <v>2</v>
      </c>
      <c r="H32" s="40" t="n">
        <v>72</v>
      </c>
      <c r="I32" s="41" t="s">
        <v>41</v>
      </c>
      <c r="J32" s="40" t="n">
        <v>41</v>
      </c>
      <c r="K32" s="40" t="n">
        <v>52</v>
      </c>
      <c r="L32" s="41" t="s">
        <v>48</v>
      </c>
      <c r="M32" s="40" t="n">
        <v>86</v>
      </c>
      <c r="N32" s="40" t="n">
        <v>71</v>
      </c>
      <c r="O32" s="41" t="s">
        <v>42</v>
      </c>
      <c r="P32" s="40" t="n">
        <v>87</v>
      </c>
      <c r="Q32" s="40" t="n">
        <v>76</v>
      </c>
      <c r="R32" s="40" t="s">
        <v>42</v>
      </c>
      <c r="S32" s="42"/>
      <c r="T32" s="43"/>
    </row>
    <row r="33" customFormat="false" ht="15" hidden="false" customHeight="false" outlineLevel="0" collapsed="false">
      <c r="A33" s="38" t="n">
        <v>2306858</v>
      </c>
      <c r="B33" s="39" t="s">
        <v>80</v>
      </c>
      <c r="C33" s="39" t="s">
        <v>15</v>
      </c>
      <c r="D33" s="40" t="n">
        <v>101</v>
      </c>
      <c r="E33" s="40" t="n">
        <v>69</v>
      </c>
      <c r="F33" s="41" t="s">
        <v>47</v>
      </c>
      <c r="G33" s="40" t="n">
        <v>2</v>
      </c>
      <c r="H33" s="40" t="n">
        <v>71</v>
      </c>
      <c r="I33" s="41" t="s">
        <v>48</v>
      </c>
      <c r="J33" s="40" t="n">
        <v>41</v>
      </c>
      <c r="K33" s="40" t="n">
        <v>40</v>
      </c>
      <c r="L33" s="41" t="s">
        <v>52</v>
      </c>
      <c r="M33" s="40" t="n">
        <v>86</v>
      </c>
      <c r="N33" s="40" t="n">
        <v>67</v>
      </c>
      <c r="O33" s="41" t="s">
        <v>42</v>
      </c>
      <c r="P33" s="40" t="n">
        <v>87</v>
      </c>
      <c r="Q33" s="40" t="n">
        <v>71</v>
      </c>
      <c r="R33" s="40" t="s">
        <v>41</v>
      </c>
      <c r="S33" s="42"/>
      <c r="T33" s="43"/>
    </row>
    <row r="34" customFormat="false" ht="15" hidden="false" customHeight="false" outlineLevel="0" collapsed="false">
      <c r="A34" s="38" t="n">
        <v>2306859</v>
      </c>
      <c r="B34" s="39" t="s">
        <v>81</v>
      </c>
      <c r="C34" s="39" t="s">
        <v>15</v>
      </c>
      <c r="D34" s="40" t="n">
        <v>101</v>
      </c>
      <c r="E34" s="40" t="n">
        <v>81</v>
      </c>
      <c r="F34" s="41" t="s">
        <v>41</v>
      </c>
      <c r="G34" s="40" t="n">
        <v>2</v>
      </c>
      <c r="H34" s="40" t="n">
        <v>75</v>
      </c>
      <c r="I34" s="41" t="s">
        <v>41</v>
      </c>
      <c r="J34" s="40" t="n">
        <v>41</v>
      </c>
      <c r="K34" s="40" t="n">
        <v>51</v>
      </c>
      <c r="L34" s="41" t="s">
        <v>48</v>
      </c>
      <c r="M34" s="40" t="n">
        <v>86</v>
      </c>
      <c r="N34" s="40" t="n">
        <v>67</v>
      </c>
      <c r="O34" s="41" t="s">
        <v>42</v>
      </c>
      <c r="P34" s="40" t="n">
        <v>87</v>
      </c>
      <c r="Q34" s="40" t="n">
        <v>70</v>
      </c>
      <c r="R34" s="40" t="s">
        <v>41</v>
      </c>
      <c r="S34" s="42"/>
      <c r="T34" s="43"/>
    </row>
    <row r="35" customFormat="false" ht="15" hidden="false" customHeight="false" outlineLevel="0" collapsed="false">
      <c r="A35" s="38" t="n">
        <v>2306860</v>
      </c>
      <c r="B35" s="39" t="s">
        <v>82</v>
      </c>
      <c r="C35" s="39" t="s">
        <v>19</v>
      </c>
      <c r="D35" s="40" t="n">
        <v>101</v>
      </c>
      <c r="E35" s="40" t="n">
        <v>63</v>
      </c>
      <c r="F35" s="41" t="s">
        <v>52</v>
      </c>
      <c r="G35" s="40" t="n">
        <v>2</v>
      </c>
      <c r="H35" s="40" t="n">
        <v>73</v>
      </c>
      <c r="I35" s="41" t="s">
        <v>41</v>
      </c>
      <c r="J35" s="40" t="n">
        <v>41</v>
      </c>
      <c r="K35" s="40" t="n">
        <v>44</v>
      </c>
      <c r="L35" s="41" t="s">
        <v>47</v>
      </c>
      <c r="M35" s="40" t="n">
        <v>86</v>
      </c>
      <c r="N35" s="40" t="n">
        <v>55</v>
      </c>
      <c r="O35" s="41" t="s">
        <v>48</v>
      </c>
      <c r="P35" s="40" t="n">
        <v>87</v>
      </c>
      <c r="Q35" s="40" t="n">
        <v>57</v>
      </c>
      <c r="R35" s="40" t="s">
        <v>47</v>
      </c>
      <c r="S35" s="42"/>
      <c r="T35" s="43"/>
    </row>
    <row r="36" customFormat="false" ht="15" hidden="false" customHeight="false" outlineLevel="0" collapsed="false">
      <c r="A36" s="38" t="n">
        <v>2306861</v>
      </c>
      <c r="B36" s="39" t="s">
        <v>83</v>
      </c>
      <c r="C36" s="39" t="s">
        <v>19</v>
      </c>
      <c r="D36" s="40" t="n">
        <v>101</v>
      </c>
      <c r="E36" s="40" t="n">
        <v>57</v>
      </c>
      <c r="F36" s="41" t="s">
        <v>52</v>
      </c>
      <c r="G36" s="40" t="n">
        <v>2</v>
      </c>
      <c r="H36" s="40" t="n">
        <v>75</v>
      </c>
      <c r="I36" s="41" t="s">
        <v>41</v>
      </c>
      <c r="J36" s="40" t="n">
        <v>41</v>
      </c>
      <c r="K36" s="40" t="n">
        <v>46</v>
      </c>
      <c r="L36" s="41" t="s">
        <v>47</v>
      </c>
      <c r="M36" s="40" t="n">
        <v>86</v>
      </c>
      <c r="N36" s="40" t="n">
        <v>65</v>
      </c>
      <c r="O36" s="41" t="s">
        <v>41</v>
      </c>
      <c r="P36" s="40" t="n">
        <v>87</v>
      </c>
      <c r="Q36" s="40" t="n">
        <v>42</v>
      </c>
      <c r="R36" s="40" t="s">
        <v>52</v>
      </c>
      <c r="S36" s="42"/>
      <c r="T36" s="43"/>
    </row>
    <row r="37" customFormat="false" ht="15" hidden="false" customHeight="false" outlineLevel="0" collapsed="false">
      <c r="A37" s="38" t="n">
        <v>2306862</v>
      </c>
      <c r="B37" s="39" t="s">
        <v>84</v>
      </c>
      <c r="C37" s="39" t="s">
        <v>19</v>
      </c>
      <c r="D37" s="40" t="n">
        <v>101</v>
      </c>
      <c r="E37" s="40" t="n">
        <v>88</v>
      </c>
      <c r="F37" s="41" t="s">
        <v>45</v>
      </c>
      <c r="G37" s="40" t="n">
        <v>2</v>
      </c>
      <c r="H37" s="40" t="n">
        <v>84</v>
      </c>
      <c r="I37" s="41" t="s">
        <v>45</v>
      </c>
      <c r="J37" s="40" t="n">
        <v>41</v>
      </c>
      <c r="K37" s="40" t="n">
        <v>64</v>
      </c>
      <c r="L37" s="41" t="s">
        <v>41</v>
      </c>
      <c r="M37" s="40" t="n">
        <v>86</v>
      </c>
      <c r="N37" s="40" t="n">
        <v>77</v>
      </c>
      <c r="O37" s="41" t="s">
        <v>45</v>
      </c>
      <c r="P37" s="40" t="n">
        <v>87</v>
      </c>
      <c r="Q37" s="40" t="n">
        <v>81</v>
      </c>
      <c r="R37" s="40" t="s">
        <v>42</v>
      </c>
      <c r="S37" s="42"/>
      <c r="T37" s="43"/>
    </row>
    <row r="38" customFormat="false" ht="15" hidden="false" customHeight="false" outlineLevel="0" collapsed="false">
      <c r="A38" s="38" t="n">
        <v>2306863</v>
      </c>
      <c r="B38" s="39" t="s">
        <v>85</v>
      </c>
      <c r="C38" s="39" t="s">
        <v>15</v>
      </c>
      <c r="D38" s="40" t="n">
        <v>101</v>
      </c>
      <c r="E38" s="40" t="n">
        <v>59</v>
      </c>
      <c r="F38" s="41" t="s">
        <v>52</v>
      </c>
      <c r="G38" s="40" t="n">
        <v>2</v>
      </c>
      <c r="H38" s="40" t="n">
        <v>45</v>
      </c>
      <c r="I38" s="41" t="s">
        <v>54</v>
      </c>
      <c r="J38" s="40" t="n">
        <v>41</v>
      </c>
      <c r="K38" s="40" t="n">
        <v>38</v>
      </c>
      <c r="L38" s="41" t="s">
        <v>52</v>
      </c>
      <c r="M38" s="40" t="n">
        <v>86</v>
      </c>
      <c r="N38" s="40" t="n">
        <v>46</v>
      </c>
      <c r="O38" s="41" t="s">
        <v>47</v>
      </c>
      <c r="P38" s="40" t="n">
        <v>87</v>
      </c>
      <c r="Q38" s="40" t="n">
        <v>44</v>
      </c>
      <c r="R38" s="40" t="s">
        <v>52</v>
      </c>
      <c r="S38" s="42"/>
      <c r="T38" s="43"/>
    </row>
    <row r="39" customFormat="false" ht="15" hidden="false" customHeight="false" outlineLevel="0" collapsed="false">
      <c r="A39" s="38" t="n">
        <v>2306864</v>
      </c>
      <c r="B39" s="39" t="s">
        <v>86</v>
      </c>
      <c r="C39" s="39" t="s">
        <v>15</v>
      </c>
      <c r="D39" s="40" t="n">
        <v>101</v>
      </c>
      <c r="E39" s="40" t="n">
        <v>76</v>
      </c>
      <c r="F39" s="41" t="s">
        <v>48</v>
      </c>
      <c r="G39" s="40" t="n">
        <v>2</v>
      </c>
      <c r="H39" s="40" t="n">
        <v>79</v>
      </c>
      <c r="I39" s="41" t="s">
        <v>42</v>
      </c>
      <c r="J39" s="40" t="n">
        <v>41</v>
      </c>
      <c r="K39" s="40" t="n">
        <v>40</v>
      </c>
      <c r="L39" s="41" t="s">
        <v>52</v>
      </c>
      <c r="M39" s="40" t="n">
        <v>86</v>
      </c>
      <c r="N39" s="40" t="n">
        <v>66</v>
      </c>
      <c r="O39" s="41" t="s">
        <v>41</v>
      </c>
      <c r="P39" s="40" t="n">
        <v>87</v>
      </c>
      <c r="Q39" s="40" t="n">
        <v>60</v>
      </c>
      <c r="R39" s="40" t="s">
        <v>48</v>
      </c>
      <c r="S39" s="42"/>
      <c r="T39" s="43"/>
    </row>
    <row r="40" customFormat="false" ht="15" hidden="false" customHeight="false" outlineLevel="0" collapsed="false">
      <c r="A40" s="38" t="n">
        <v>2306865</v>
      </c>
      <c r="B40" s="39" t="s">
        <v>87</v>
      </c>
      <c r="C40" s="39" t="s">
        <v>15</v>
      </c>
      <c r="D40" s="40" t="n">
        <v>101</v>
      </c>
      <c r="E40" s="40" t="n">
        <v>75</v>
      </c>
      <c r="F40" s="41" t="s">
        <v>48</v>
      </c>
      <c r="G40" s="40" t="n">
        <v>2</v>
      </c>
      <c r="H40" s="40" t="n">
        <v>57</v>
      </c>
      <c r="I40" s="41" t="s">
        <v>52</v>
      </c>
      <c r="J40" s="40" t="n">
        <v>41</v>
      </c>
      <c r="K40" s="40" t="n">
        <v>53</v>
      </c>
      <c r="L40" s="41" t="s">
        <v>48</v>
      </c>
      <c r="M40" s="40" t="n">
        <v>86</v>
      </c>
      <c r="N40" s="40" t="n">
        <v>54</v>
      </c>
      <c r="O40" s="41" t="s">
        <v>48</v>
      </c>
      <c r="P40" s="40" t="n">
        <v>87</v>
      </c>
      <c r="Q40" s="40" t="n">
        <v>41</v>
      </c>
      <c r="R40" s="40" t="s">
        <v>52</v>
      </c>
      <c r="S40" s="42"/>
      <c r="T40" s="43"/>
    </row>
    <row r="41" customFormat="false" ht="15" hidden="false" customHeight="false" outlineLevel="0" collapsed="false">
      <c r="A41" s="38" t="n">
        <v>2306866</v>
      </c>
      <c r="B41" s="39" t="s">
        <v>88</v>
      </c>
      <c r="C41" s="39" t="s">
        <v>15</v>
      </c>
      <c r="D41" s="40" t="n">
        <v>101</v>
      </c>
      <c r="E41" s="40" t="n">
        <v>75</v>
      </c>
      <c r="F41" s="41" t="s">
        <v>48</v>
      </c>
      <c r="G41" s="40" t="n">
        <v>2</v>
      </c>
      <c r="H41" s="40" t="n">
        <v>76</v>
      </c>
      <c r="I41" s="41" t="s">
        <v>41</v>
      </c>
      <c r="J41" s="40" t="n">
        <v>41</v>
      </c>
      <c r="K41" s="40" t="n">
        <v>77</v>
      </c>
      <c r="L41" s="41" t="s">
        <v>42</v>
      </c>
      <c r="M41" s="40" t="n">
        <v>86</v>
      </c>
      <c r="N41" s="40" t="n">
        <v>63</v>
      </c>
      <c r="O41" s="41" t="s">
        <v>41</v>
      </c>
      <c r="P41" s="40" t="n">
        <v>87</v>
      </c>
      <c r="Q41" s="40" t="n">
        <v>72</v>
      </c>
      <c r="R41" s="40" t="s">
        <v>41</v>
      </c>
      <c r="S41" s="42"/>
      <c r="T41" s="43"/>
    </row>
    <row r="42" customFormat="false" ht="15" hidden="false" customHeight="false" outlineLevel="0" collapsed="false">
      <c r="A42" s="38" t="n">
        <v>2306867</v>
      </c>
      <c r="B42" s="39" t="s">
        <v>89</v>
      </c>
      <c r="C42" s="39" t="s">
        <v>15</v>
      </c>
      <c r="D42" s="40" t="n">
        <v>101</v>
      </c>
      <c r="E42" s="40" t="n">
        <v>76</v>
      </c>
      <c r="F42" s="41" t="s">
        <v>48</v>
      </c>
      <c r="G42" s="40" t="n">
        <v>2</v>
      </c>
      <c r="H42" s="40" t="n">
        <v>74</v>
      </c>
      <c r="I42" s="41" t="s">
        <v>41</v>
      </c>
      <c r="J42" s="40" t="n">
        <v>41</v>
      </c>
      <c r="K42" s="40" t="n">
        <v>69</v>
      </c>
      <c r="L42" s="41" t="s">
        <v>41</v>
      </c>
      <c r="M42" s="40" t="n">
        <v>86</v>
      </c>
      <c r="N42" s="40" t="n">
        <v>78</v>
      </c>
      <c r="O42" s="41" t="s">
        <v>45</v>
      </c>
      <c r="P42" s="40" t="n">
        <v>87</v>
      </c>
      <c r="Q42" s="40" t="n">
        <v>65</v>
      </c>
      <c r="R42" s="40" t="s">
        <v>48</v>
      </c>
      <c r="S42" s="42"/>
      <c r="T42" s="43"/>
    </row>
    <row r="43" customFormat="false" ht="15" hidden="false" customHeight="false" outlineLevel="0" collapsed="false">
      <c r="A43" s="38" t="n">
        <v>2306868</v>
      </c>
      <c r="B43" s="39" t="s">
        <v>90</v>
      </c>
      <c r="C43" s="39" t="s">
        <v>15</v>
      </c>
      <c r="D43" s="40" t="n">
        <v>101</v>
      </c>
      <c r="E43" s="40" t="n">
        <v>72</v>
      </c>
      <c r="F43" s="41" t="s">
        <v>47</v>
      </c>
      <c r="G43" s="40" t="n">
        <v>2</v>
      </c>
      <c r="H43" s="40" t="n">
        <v>62</v>
      </c>
      <c r="I43" s="41" t="s">
        <v>47</v>
      </c>
      <c r="J43" s="40" t="n">
        <v>41</v>
      </c>
      <c r="K43" s="40" t="n">
        <v>45</v>
      </c>
      <c r="L43" s="41" t="s">
        <v>47</v>
      </c>
      <c r="M43" s="40" t="n">
        <v>86</v>
      </c>
      <c r="N43" s="40" t="n">
        <v>52</v>
      </c>
      <c r="O43" s="41" t="s">
        <v>48</v>
      </c>
      <c r="P43" s="40" t="n">
        <v>87</v>
      </c>
      <c r="Q43" s="40" t="n">
        <v>65</v>
      </c>
      <c r="R43" s="40" t="s">
        <v>48</v>
      </c>
      <c r="S43" s="42"/>
      <c r="T43" s="43"/>
    </row>
    <row r="44" customFormat="false" ht="15" hidden="false" customHeight="false" outlineLevel="0" collapsed="false">
      <c r="A44" s="38" t="n">
        <v>2306869</v>
      </c>
      <c r="B44" s="39" t="s">
        <v>91</v>
      </c>
      <c r="C44" s="39" t="s">
        <v>15</v>
      </c>
      <c r="D44" s="40" t="n">
        <v>101</v>
      </c>
      <c r="E44" s="40" t="n">
        <v>63</v>
      </c>
      <c r="F44" s="41" t="s">
        <v>52</v>
      </c>
      <c r="G44" s="40" t="n">
        <v>2</v>
      </c>
      <c r="H44" s="40" t="n">
        <v>62</v>
      </c>
      <c r="I44" s="41" t="s">
        <v>47</v>
      </c>
      <c r="J44" s="40" t="n">
        <v>41</v>
      </c>
      <c r="K44" s="40" t="n">
        <v>55</v>
      </c>
      <c r="L44" s="41" t="s">
        <v>48</v>
      </c>
      <c r="M44" s="40" t="n">
        <v>86</v>
      </c>
      <c r="N44" s="40" t="n">
        <v>51</v>
      </c>
      <c r="O44" s="41" t="s">
        <v>48</v>
      </c>
      <c r="P44" s="40" t="n">
        <v>87</v>
      </c>
      <c r="Q44" s="40" t="n">
        <v>59</v>
      </c>
      <c r="R44" s="40" t="s">
        <v>48</v>
      </c>
      <c r="S44" s="42"/>
      <c r="T44" s="43"/>
    </row>
    <row r="45" customFormat="false" ht="15" hidden="false" customHeight="false" outlineLevel="0" collapsed="false">
      <c r="A45" s="38" t="n">
        <v>2306870</v>
      </c>
      <c r="B45" s="39" t="s">
        <v>92</v>
      </c>
      <c r="C45" s="39" t="s">
        <v>15</v>
      </c>
      <c r="D45" s="40" t="n">
        <v>101</v>
      </c>
      <c r="E45" s="40" t="n">
        <v>59</v>
      </c>
      <c r="F45" s="41" t="s">
        <v>52</v>
      </c>
      <c r="G45" s="40" t="n">
        <v>2</v>
      </c>
      <c r="H45" s="40" t="n">
        <v>61</v>
      </c>
      <c r="I45" s="41" t="s">
        <v>47</v>
      </c>
      <c r="J45" s="40" t="n">
        <v>41</v>
      </c>
      <c r="K45" s="40" t="n">
        <v>57</v>
      </c>
      <c r="L45" s="41" t="s">
        <v>48</v>
      </c>
      <c r="M45" s="40" t="n">
        <v>86</v>
      </c>
      <c r="N45" s="40" t="n">
        <v>59</v>
      </c>
      <c r="O45" s="41" t="s">
        <v>41</v>
      </c>
      <c r="P45" s="40" t="n">
        <v>87</v>
      </c>
      <c r="Q45" s="40" t="n">
        <v>41</v>
      </c>
      <c r="R45" s="40" t="s">
        <v>52</v>
      </c>
      <c r="S45" s="42"/>
      <c r="T45" s="43"/>
    </row>
    <row r="46" customFormat="false" ht="15" hidden="false" customHeight="false" outlineLevel="0" collapsed="false">
      <c r="A46" s="38" t="n">
        <v>2306871</v>
      </c>
      <c r="B46" s="39" t="s">
        <v>93</v>
      </c>
      <c r="C46" s="39" t="s">
        <v>15</v>
      </c>
      <c r="D46" s="40" t="n">
        <v>101</v>
      </c>
      <c r="E46" s="40" t="n">
        <v>59</v>
      </c>
      <c r="F46" s="41" t="s">
        <v>52</v>
      </c>
      <c r="G46" s="40" t="n">
        <v>2</v>
      </c>
      <c r="H46" s="40" t="n">
        <v>54</v>
      </c>
      <c r="I46" s="41" t="s">
        <v>52</v>
      </c>
      <c r="J46" s="40" t="n">
        <v>41</v>
      </c>
      <c r="K46" s="40" t="n">
        <v>39</v>
      </c>
      <c r="L46" s="41" t="s">
        <v>52</v>
      </c>
      <c r="M46" s="40" t="n">
        <v>86</v>
      </c>
      <c r="N46" s="40" t="n">
        <v>42</v>
      </c>
      <c r="O46" s="41" t="s">
        <v>47</v>
      </c>
      <c r="P46" s="40" t="n">
        <v>87</v>
      </c>
      <c r="Q46" s="40" t="n">
        <v>43</v>
      </c>
      <c r="R46" s="40" t="s">
        <v>52</v>
      </c>
      <c r="S46" s="42"/>
      <c r="T46" s="43"/>
    </row>
    <row r="47" customFormat="false" ht="15" hidden="false" customHeight="false" outlineLevel="0" collapsed="false">
      <c r="A47" s="38" t="n">
        <v>2306872</v>
      </c>
      <c r="B47" s="39" t="s">
        <v>94</v>
      </c>
      <c r="C47" s="39" t="s">
        <v>19</v>
      </c>
      <c r="D47" s="40" t="n">
        <v>101</v>
      </c>
      <c r="E47" s="40" t="n">
        <v>90</v>
      </c>
      <c r="F47" s="41" t="s">
        <v>45</v>
      </c>
      <c r="G47" s="40" t="n">
        <v>2</v>
      </c>
      <c r="H47" s="40" t="n">
        <v>75</v>
      </c>
      <c r="I47" s="41" t="s">
        <v>41</v>
      </c>
      <c r="J47" s="40" t="n">
        <v>41</v>
      </c>
      <c r="K47" s="40" t="n">
        <v>45</v>
      </c>
      <c r="L47" s="41" t="s">
        <v>47</v>
      </c>
      <c r="M47" s="40" t="n">
        <v>86</v>
      </c>
      <c r="N47" s="40" t="n">
        <v>69</v>
      </c>
      <c r="O47" s="41" t="s">
        <v>42</v>
      </c>
      <c r="P47" s="40" t="n">
        <v>87</v>
      </c>
      <c r="Q47" s="40" t="n">
        <v>83</v>
      </c>
      <c r="R47" s="40" t="s">
        <v>45</v>
      </c>
      <c r="S47" s="42"/>
      <c r="T47" s="43"/>
    </row>
    <row r="48" customFormat="false" ht="15" hidden="false" customHeight="false" outlineLevel="0" collapsed="false">
      <c r="A48" s="38" t="n">
        <v>2306873</v>
      </c>
      <c r="B48" s="39" t="s">
        <v>95</v>
      </c>
      <c r="C48" s="39" t="s">
        <v>19</v>
      </c>
      <c r="D48" s="40" t="n">
        <v>101</v>
      </c>
      <c r="E48" s="40" t="n">
        <v>86</v>
      </c>
      <c r="F48" s="41" t="s">
        <v>42</v>
      </c>
      <c r="G48" s="40" t="n">
        <v>2</v>
      </c>
      <c r="H48" s="40" t="n">
        <v>87</v>
      </c>
      <c r="I48" s="41" t="s">
        <v>45</v>
      </c>
      <c r="J48" s="40" t="n">
        <v>41</v>
      </c>
      <c r="K48" s="40" t="n">
        <v>95</v>
      </c>
      <c r="L48" s="41" t="s">
        <v>44</v>
      </c>
      <c r="M48" s="40" t="n">
        <v>86</v>
      </c>
      <c r="N48" s="40" t="n">
        <v>93</v>
      </c>
      <c r="O48" s="41" t="s">
        <v>44</v>
      </c>
      <c r="P48" s="40" t="n">
        <v>87</v>
      </c>
      <c r="Q48" s="40" t="n">
        <v>85</v>
      </c>
      <c r="R48" s="40" t="s">
        <v>45</v>
      </c>
      <c r="S48" s="42"/>
      <c r="T48" s="43"/>
    </row>
    <row r="49" customFormat="false" ht="15" hidden="false" customHeight="false" outlineLevel="0" collapsed="false">
      <c r="A49" s="38" t="n">
        <v>2306874</v>
      </c>
      <c r="B49" s="39" t="s">
        <v>96</v>
      </c>
      <c r="C49" s="39" t="s">
        <v>19</v>
      </c>
      <c r="D49" s="40" t="n">
        <v>101</v>
      </c>
      <c r="E49" s="40" t="n">
        <v>80</v>
      </c>
      <c r="F49" s="41" t="s">
        <v>41</v>
      </c>
      <c r="G49" s="40" t="n">
        <v>2</v>
      </c>
      <c r="H49" s="40" t="n">
        <v>72</v>
      </c>
      <c r="I49" s="41" t="s">
        <v>41</v>
      </c>
      <c r="J49" s="40" t="n">
        <v>41</v>
      </c>
      <c r="K49" s="40" t="n">
        <v>50</v>
      </c>
      <c r="L49" s="41" t="s">
        <v>48</v>
      </c>
      <c r="M49" s="40" t="n">
        <v>86</v>
      </c>
      <c r="N49" s="40" t="n">
        <v>51</v>
      </c>
      <c r="O49" s="41" t="s">
        <v>48</v>
      </c>
      <c r="P49" s="40" t="n">
        <v>87</v>
      </c>
      <c r="Q49" s="40" t="n">
        <v>55</v>
      </c>
      <c r="R49" s="40" t="s">
        <v>47</v>
      </c>
      <c r="S49" s="42"/>
      <c r="T49" s="43"/>
    </row>
    <row r="50" customFormat="false" ht="15" hidden="false" customHeight="false" outlineLevel="0" collapsed="false">
      <c r="A50" s="38" t="n">
        <v>2306875</v>
      </c>
      <c r="B50" s="39" t="s">
        <v>97</v>
      </c>
      <c r="C50" s="39" t="s">
        <v>19</v>
      </c>
      <c r="D50" s="40" t="n">
        <v>101</v>
      </c>
      <c r="E50" s="40" t="n">
        <v>80</v>
      </c>
      <c r="F50" s="41" t="s">
        <v>41</v>
      </c>
      <c r="G50" s="40" t="n">
        <v>2</v>
      </c>
      <c r="H50" s="40" t="n">
        <v>85</v>
      </c>
      <c r="I50" s="41" t="s">
        <v>45</v>
      </c>
      <c r="J50" s="40" t="n">
        <v>41</v>
      </c>
      <c r="K50" s="40" t="n">
        <v>64</v>
      </c>
      <c r="L50" s="41" t="s">
        <v>41</v>
      </c>
      <c r="M50" s="40" t="n">
        <v>86</v>
      </c>
      <c r="N50" s="40" t="n">
        <v>75</v>
      </c>
      <c r="O50" s="41" t="s">
        <v>42</v>
      </c>
      <c r="P50" s="40" t="n">
        <v>87</v>
      </c>
      <c r="Q50" s="40" t="n">
        <v>80</v>
      </c>
      <c r="R50" s="40" t="s">
        <v>42</v>
      </c>
      <c r="S50" s="42"/>
      <c r="T50" s="43"/>
    </row>
    <row r="51" customFormat="false" ht="15" hidden="false" customHeight="false" outlineLevel="0" collapsed="false">
      <c r="A51" s="38" t="n">
        <v>2306876</v>
      </c>
      <c r="B51" s="39" t="s">
        <v>98</v>
      </c>
      <c r="C51" s="39" t="s">
        <v>19</v>
      </c>
      <c r="D51" s="40" t="n">
        <v>101</v>
      </c>
      <c r="E51" s="40" t="n">
        <v>64</v>
      </c>
      <c r="F51" s="41" t="s">
        <v>52</v>
      </c>
      <c r="G51" s="40" t="n">
        <v>2</v>
      </c>
      <c r="H51" s="40" t="n">
        <v>69</v>
      </c>
      <c r="I51" s="41" t="s">
        <v>48</v>
      </c>
      <c r="J51" s="40" t="n">
        <v>41</v>
      </c>
      <c r="K51" s="40" t="n">
        <v>43</v>
      </c>
      <c r="L51" s="41" t="s">
        <v>47</v>
      </c>
      <c r="M51" s="40" t="n">
        <v>86</v>
      </c>
      <c r="N51" s="40" t="n">
        <v>54</v>
      </c>
      <c r="O51" s="41" t="s">
        <v>48</v>
      </c>
      <c r="P51" s="40" t="n">
        <v>87</v>
      </c>
      <c r="Q51" s="40" t="n">
        <v>53</v>
      </c>
      <c r="R51" s="40" t="s">
        <v>47</v>
      </c>
      <c r="S51" s="42"/>
      <c r="T51" s="43"/>
    </row>
    <row r="52" customFormat="false" ht="15" hidden="false" customHeight="false" outlineLevel="0" collapsed="false">
      <c r="A52" s="38" t="n">
        <v>2306877</v>
      </c>
      <c r="B52" s="39" t="s">
        <v>99</v>
      </c>
      <c r="C52" s="39" t="s">
        <v>19</v>
      </c>
      <c r="D52" s="40" t="n">
        <v>101</v>
      </c>
      <c r="E52" s="40" t="n">
        <v>80</v>
      </c>
      <c r="F52" s="41" t="s">
        <v>41</v>
      </c>
      <c r="G52" s="40" t="n">
        <v>2</v>
      </c>
      <c r="H52" s="40" t="n">
        <v>71</v>
      </c>
      <c r="I52" s="41" t="s">
        <v>48</v>
      </c>
      <c r="J52" s="40" t="n">
        <v>41</v>
      </c>
      <c r="K52" s="40" t="n">
        <v>56</v>
      </c>
      <c r="L52" s="41" t="s">
        <v>48</v>
      </c>
      <c r="M52" s="40" t="n">
        <v>86</v>
      </c>
      <c r="N52" s="40" t="n">
        <v>64</v>
      </c>
      <c r="O52" s="41" t="s">
        <v>41</v>
      </c>
      <c r="P52" s="40" t="n">
        <v>87</v>
      </c>
      <c r="Q52" s="40" t="n">
        <v>73</v>
      </c>
      <c r="R52" s="40" t="s">
        <v>41</v>
      </c>
      <c r="S52" s="42"/>
      <c r="T52" s="43"/>
    </row>
    <row r="53" customFormat="false" ht="15" hidden="false" customHeight="false" outlineLevel="0" collapsed="false">
      <c r="A53" s="38" t="n">
        <v>2306878</v>
      </c>
      <c r="B53" s="39" t="s">
        <v>100</v>
      </c>
      <c r="C53" s="39" t="s">
        <v>19</v>
      </c>
      <c r="D53" s="40" t="n">
        <v>101</v>
      </c>
      <c r="E53" s="40" t="n">
        <v>70</v>
      </c>
      <c r="F53" s="41" t="s">
        <v>47</v>
      </c>
      <c r="G53" s="40" t="n">
        <v>2</v>
      </c>
      <c r="H53" s="40" t="n">
        <v>71</v>
      </c>
      <c r="I53" s="41" t="s">
        <v>48</v>
      </c>
      <c r="J53" s="40" t="n">
        <v>41</v>
      </c>
      <c r="K53" s="40" t="n">
        <v>42</v>
      </c>
      <c r="L53" s="41" t="s">
        <v>47</v>
      </c>
      <c r="M53" s="40" t="n">
        <v>86</v>
      </c>
      <c r="N53" s="40" t="n">
        <v>61</v>
      </c>
      <c r="O53" s="41" t="s">
        <v>41</v>
      </c>
      <c r="P53" s="40" t="n">
        <v>87</v>
      </c>
      <c r="Q53" s="40" t="n">
        <v>54</v>
      </c>
      <c r="R53" s="40" t="s">
        <v>47</v>
      </c>
      <c r="S53" s="42"/>
      <c r="T53" s="43"/>
    </row>
    <row r="54" customFormat="false" ht="15" hidden="false" customHeight="false" outlineLevel="0" collapsed="false">
      <c r="A54" s="38" t="n">
        <v>2306879</v>
      </c>
      <c r="B54" s="39" t="s">
        <v>101</v>
      </c>
      <c r="C54" s="39" t="s">
        <v>19</v>
      </c>
      <c r="D54" s="40" t="n">
        <v>101</v>
      </c>
      <c r="E54" s="40" t="n">
        <v>97</v>
      </c>
      <c r="F54" s="41" t="s">
        <v>44</v>
      </c>
      <c r="G54" s="40" t="n">
        <v>2</v>
      </c>
      <c r="H54" s="40" t="n">
        <v>95</v>
      </c>
      <c r="I54" s="41" t="s">
        <v>44</v>
      </c>
      <c r="J54" s="40" t="n">
        <v>41</v>
      </c>
      <c r="K54" s="40" t="n">
        <v>99</v>
      </c>
      <c r="L54" s="41" t="s">
        <v>44</v>
      </c>
      <c r="M54" s="40" t="n">
        <v>86</v>
      </c>
      <c r="N54" s="40" t="n">
        <v>95</v>
      </c>
      <c r="O54" s="41" t="s">
        <v>44</v>
      </c>
      <c r="P54" s="40" t="n">
        <v>87</v>
      </c>
      <c r="Q54" s="40" t="n">
        <v>100</v>
      </c>
      <c r="R54" s="40" t="s">
        <v>44</v>
      </c>
      <c r="S54" s="42"/>
      <c r="T54" s="43"/>
    </row>
    <row r="55" customFormat="false" ht="15" hidden="false" customHeight="false" outlineLevel="0" collapsed="false">
      <c r="A55" s="38" t="n">
        <v>2306880</v>
      </c>
      <c r="B55" s="39" t="s">
        <v>102</v>
      </c>
      <c r="C55" s="39" t="s">
        <v>15</v>
      </c>
      <c r="D55" s="40" t="n">
        <v>101</v>
      </c>
      <c r="E55" s="40" t="n">
        <v>67</v>
      </c>
      <c r="F55" s="41" t="s">
        <v>47</v>
      </c>
      <c r="G55" s="40" t="n">
        <v>2</v>
      </c>
      <c r="H55" s="40" t="n">
        <v>68</v>
      </c>
      <c r="I55" s="41" t="s">
        <v>48</v>
      </c>
      <c r="J55" s="40" t="n">
        <v>41</v>
      </c>
      <c r="K55" s="40" t="n">
        <v>51</v>
      </c>
      <c r="L55" s="41" t="s">
        <v>48</v>
      </c>
      <c r="M55" s="40" t="n">
        <v>86</v>
      </c>
      <c r="N55" s="40" t="n">
        <v>51</v>
      </c>
      <c r="O55" s="41" t="s">
        <v>48</v>
      </c>
      <c r="P55" s="40" t="n">
        <v>87</v>
      </c>
      <c r="Q55" s="40" t="n">
        <v>44</v>
      </c>
      <c r="R55" s="40" t="s">
        <v>52</v>
      </c>
      <c r="S55" s="42"/>
      <c r="T55" s="43"/>
    </row>
    <row r="56" customFormat="false" ht="15" hidden="false" customHeight="false" outlineLevel="0" collapsed="false">
      <c r="A56" s="38" t="n">
        <v>2306881</v>
      </c>
      <c r="B56" s="39" t="s">
        <v>103</v>
      </c>
      <c r="C56" s="39" t="s">
        <v>15</v>
      </c>
      <c r="D56" s="40" t="n">
        <v>101</v>
      </c>
      <c r="E56" s="40" t="n">
        <v>71</v>
      </c>
      <c r="F56" s="41" t="s">
        <v>47</v>
      </c>
      <c r="G56" s="40" t="n">
        <v>2</v>
      </c>
      <c r="H56" s="40" t="n">
        <v>81</v>
      </c>
      <c r="I56" s="41" t="s">
        <v>42</v>
      </c>
      <c r="J56" s="40" t="n">
        <v>41</v>
      </c>
      <c r="K56" s="40" t="n">
        <v>66</v>
      </c>
      <c r="L56" s="41" t="s">
        <v>41</v>
      </c>
      <c r="M56" s="40" t="n">
        <v>86</v>
      </c>
      <c r="N56" s="40" t="n">
        <v>70</v>
      </c>
      <c r="O56" s="41" t="s">
        <v>42</v>
      </c>
      <c r="P56" s="40" t="n">
        <v>87</v>
      </c>
      <c r="Q56" s="40" t="n">
        <v>84</v>
      </c>
      <c r="R56" s="40" t="s">
        <v>45</v>
      </c>
      <c r="S56" s="42"/>
      <c r="T56" s="43"/>
    </row>
    <row r="57" customFormat="false" ht="15" hidden="false" customHeight="false" outlineLevel="0" collapsed="false">
      <c r="A57" s="38" t="n">
        <v>2306882</v>
      </c>
      <c r="B57" s="39" t="s">
        <v>104</v>
      </c>
      <c r="C57" s="39" t="s">
        <v>19</v>
      </c>
      <c r="D57" s="40" t="n">
        <v>101</v>
      </c>
      <c r="E57" s="40" t="n">
        <v>76</v>
      </c>
      <c r="F57" s="41" t="s">
        <v>48</v>
      </c>
      <c r="G57" s="40" t="n">
        <v>2</v>
      </c>
      <c r="H57" s="40" t="n">
        <v>81</v>
      </c>
      <c r="I57" s="41" t="s">
        <v>42</v>
      </c>
      <c r="J57" s="40" t="n">
        <v>41</v>
      </c>
      <c r="K57" s="40" t="n">
        <v>54</v>
      </c>
      <c r="L57" s="41" t="s">
        <v>48</v>
      </c>
      <c r="M57" s="40" t="n">
        <v>86</v>
      </c>
      <c r="N57" s="40" t="n">
        <v>50</v>
      </c>
      <c r="O57" s="41" t="s">
        <v>48</v>
      </c>
      <c r="P57" s="40" t="n">
        <v>87</v>
      </c>
      <c r="Q57" s="40" t="n">
        <v>66</v>
      </c>
      <c r="R57" s="40" t="s">
        <v>41</v>
      </c>
      <c r="S57" s="42"/>
      <c r="T57" s="43"/>
    </row>
    <row r="58" customFormat="false" ht="15" hidden="false" customHeight="false" outlineLevel="0" collapsed="false">
      <c r="A58" s="38" t="n">
        <v>2306883</v>
      </c>
      <c r="B58" s="39" t="s">
        <v>105</v>
      </c>
      <c r="C58" s="39" t="s">
        <v>19</v>
      </c>
      <c r="D58" s="40" t="n">
        <v>101</v>
      </c>
      <c r="E58" s="40" t="n">
        <v>89</v>
      </c>
      <c r="F58" s="41" t="s">
        <v>45</v>
      </c>
      <c r="G58" s="40" t="n">
        <v>2</v>
      </c>
      <c r="H58" s="40" t="n">
        <v>88</v>
      </c>
      <c r="I58" s="41" t="s">
        <v>45</v>
      </c>
      <c r="J58" s="40" t="n">
        <v>41</v>
      </c>
      <c r="K58" s="40" t="n">
        <v>61</v>
      </c>
      <c r="L58" s="41" t="s">
        <v>41</v>
      </c>
      <c r="M58" s="40" t="n">
        <v>86</v>
      </c>
      <c r="N58" s="40" t="n">
        <v>70</v>
      </c>
      <c r="O58" s="41" t="s">
        <v>42</v>
      </c>
      <c r="P58" s="40" t="n">
        <v>87</v>
      </c>
      <c r="Q58" s="40" t="n">
        <v>73</v>
      </c>
      <c r="R58" s="40" t="s">
        <v>41</v>
      </c>
      <c r="S58" s="42"/>
      <c r="T58" s="43"/>
    </row>
    <row r="59" customFormat="false" ht="15" hidden="false" customHeight="false" outlineLevel="0" collapsed="false">
      <c r="A59" s="38" t="n">
        <v>2306884</v>
      </c>
      <c r="B59" s="39" t="s">
        <v>106</v>
      </c>
      <c r="C59" s="39" t="s">
        <v>15</v>
      </c>
      <c r="D59" s="40" t="n">
        <v>101</v>
      </c>
      <c r="E59" s="40" t="n">
        <v>76</v>
      </c>
      <c r="F59" s="41" t="s">
        <v>48</v>
      </c>
      <c r="G59" s="40" t="n">
        <v>2</v>
      </c>
      <c r="H59" s="40" t="n">
        <v>84</v>
      </c>
      <c r="I59" s="41" t="s">
        <v>45</v>
      </c>
      <c r="J59" s="40" t="n">
        <v>41</v>
      </c>
      <c r="K59" s="40" t="n">
        <v>51</v>
      </c>
      <c r="L59" s="41" t="s">
        <v>48</v>
      </c>
      <c r="M59" s="40" t="n">
        <v>86</v>
      </c>
      <c r="N59" s="40" t="n">
        <v>71</v>
      </c>
      <c r="O59" s="41" t="s">
        <v>42</v>
      </c>
      <c r="P59" s="40" t="n">
        <v>87</v>
      </c>
      <c r="Q59" s="40" t="n">
        <v>82</v>
      </c>
      <c r="R59" s="40" t="s">
        <v>45</v>
      </c>
      <c r="S59" s="42"/>
      <c r="T59" s="43"/>
    </row>
    <row r="60" customFormat="false" ht="15" hidden="false" customHeight="false" outlineLevel="0" collapsed="false">
      <c r="A60" s="38" t="n">
        <v>2306885</v>
      </c>
      <c r="B60" s="39" t="s">
        <v>107</v>
      </c>
      <c r="C60" s="39" t="s">
        <v>15</v>
      </c>
      <c r="D60" s="40" t="n">
        <v>101</v>
      </c>
      <c r="E60" s="40" t="n">
        <v>80</v>
      </c>
      <c r="F60" s="41" t="s">
        <v>41</v>
      </c>
      <c r="G60" s="40" t="n">
        <v>2</v>
      </c>
      <c r="H60" s="40" t="n">
        <v>84</v>
      </c>
      <c r="I60" s="41" t="s">
        <v>45</v>
      </c>
      <c r="J60" s="40" t="n">
        <v>41</v>
      </c>
      <c r="K60" s="40" t="n">
        <v>70</v>
      </c>
      <c r="L60" s="41" t="s">
        <v>42</v>
      </c>
      <c r="M60" s="40" t="n">
        <v>86</v>
      </c>
      <c r="N60" s="40" t="n">
        <v>59</v>
      </c>
      <c r="O60" s="41" t="s">
        <v>41</v>
      </c>
      <c r="P60" s="40" t="n">
        <v>87</v>
      </c>
      <c r="Q60" s="40" t="n">
        <v>85</v>
      </c>
      <c r="R60" s="40" t="s">
        <v>45</v>
      </c>
      <c r="S60" s="42"/>
      <c r="T60" s="43"/>
    </row>
    <row r="61" customFormat="false" ht="15" hidden="false" customHeight="false" outlineLevel="0" collapsed="false">
      <c r="A61" s="38" t="n">
        <v>2306886</v>
      </c>
      <c r="B61" s="39" t="s">
        <v>108</v>
      </c>
      <c r="C61" s="39" t="s">
        <v>15</v>
      </c>
      <c r="D61" s="40" t="n">
        <v>101</v>
      </c>
      <c r="E61" s="40" t="n">
        <v>71</v>
      </c>
      <c r="F61" s="41" t="s">
        <v>47</v>
      </c>
      <c r="G61" s="40" t="n">
        <v>2</v>
      </c>
      <c r="H61" s="40" t="n">
        <v>55</v>
      </c>
      <c r="I61" s="41" t="s">
        <v>52</v>
      </c>
      <c r="J61" s="40" t="n">
        <v>41</v>
      </c>
      <c r="K61" s="40" t="n">
        <v>40</v>
      </c>
      <c r="L61" s="41" t="s">
        <v>52</v>
      </c>
      <c r="M61" s="40" t="n">
        <v>86</v>
      </c>
      <c r="N61" s="40" t="n">
        <v>56</v>
      </c>
      <c r="O61" s="41" t="s">
        <v>48</v>
      </c>
      <c r="P61" s="40" t="n">
        <v>87</v>
      </c>
      <c r="Q61" s="40" t="n">
        <v>62</v>
      </c>
      <c r="R61" s="40" t="s">
        <v>48</v>
      </c>
      <c r="S61" s="42"/>
      <c r="T61" s="43"/>
    </row>
    <row r="62" customFormat="false" ht="15" hidden="false" customHeight="false" outlineLevel="0" collapsed="false">
      <c r="A62" s="39" t="n">
        <v>2306887</v>
      </c>
      <c r="B62" s="39" t="s">
        <v>109</v>
      </c>
      <c r="C62" s="39" t="s">
        <v>19</v>
      </c>
      <c r="D62" s="40" t="n">
        <v>101</v>
      </c>
      <c r="E62" s="40" t="n">
        <v>81</v>
      </c>
      <c r="F62" s="41" t="s">
        <v>41</v>
      </c>
      <c r="G62" s="40" t="n">
        <v>2</v>
      </c>
      <c r="H62" s="40" t="n">
        <v>91</v>
      </c>
      <c r="I62" s="41" t="s">
        <v>44</v>
      </c>
      <c r="J62" s="40" t="n">
        <v>41</v>
      </c>
      <c r="K62" s="40" t="n">
        <v>89</v>
      </c>
      <c r="L62" s="41" t="s">
        <v>45</v>
      </c>
      <c r="M62" s="40" t="n">
        <v>86</v>
      </c>
      <c r="N62" s="40" t="n">
        <v>92</v>
      </c>
      <c r="O62" s="41" t="s">
        <v>44</v>
      </c>
      <c r="P62" s="40" t="n">
        <v>87</v>
      </c>
      <c r="Q62" s="40" t="n">
        <v>87</v>
      </c>
      <c r="R62" s="40" t="s">
        <v>45</v>
      </c>
      <c r="S62" s="42"/>
      <c r="T62" s="43"/>
    </row>
    <row r="63" customFormat="false" ht="15" hidden="false" customHeight="false" outlineLevel="0" collapsed="false">
      <c r="A63" s="39" t="n">
        <v>2306888</v>
      </c>
      <c r="B63" s="39" t="s">
        <v>110</v>
      </c>
      <c r="C63" s="39" t="s">
        <v>19</v>
      </c>
      <c r="D63" s="40" t="n">
        <v>101</v>
      </c>
      <c r="E63" s="40" t="n">
        <v>75</v>
      </c>
      <c r="F63" s="41" t="s">
        <v>48</v>
      </c>
      <c r="G63" s="40" t="n">
        <v>2</v>
      </c>
      <c r="H63" s="40" t="n">
        <v>89</v>
      </c>
      <c r="I63" s="41" t="s">
        <v>44</v>
      </c>
      <c r="J63" s="40" t="n">
        <v>41</v>
      </c>
      <c r="K63" s="40" t="n">
        <v>48</v>
      </c>
      <c r="L63" s="41" t="s">
        <v>47</v>
      </c>
      <c r="M63" s="40" t="n">
        <v>86</v>
      </c>
      <c r="N63" s="40" t="n">
        <v>62</v>
      </c>
      <c r="O63" s="41" t="s">
        <v>41</v>
      </c>
      <c r="P63" s="40" t="n">
        <v>87</v>
      </c>
      <c r="Q63" s="40" t="n">
        <v>77</v>
      </c>
      <c r="R63" s="40" t="s">
        <v>42</v>
      </c>
      <c r="S63" s="42"/>
      <c r="T63" s="43"/>
    </row>
    <row r="64" customFormat="false" ht="15" hidden="false" customHeight="false" outlineLevel="0" collapsed="false">
      <c r="A64" s="39" t="n">
        <v>2306889</v>
      </c>
      <c r="B64" s="39" t="s">
        <v>111</v>
      </c>
      <c r="C64" s="39" t="s">
        <v>15</v>
      </c>
      <c r="D64" s="40" t="n">
        <v>101</v>
      </c>
      <c r="E64" s="40" t="n">
        <v>62</v>
      </c>
      <c r="F64" s="41" t="s">
        <v>52</v>
      </c>
      <c r="G64" s="40" t="n">
        <v>2</v>
      </c>
      <c r="H64" s="40" t="n">
        <v>48</v>
      </c>
      <c r="I64" s="41" t="s">
        <v>54</v>
      </c>
      <c r="J64" s="40" t="n">
        <v>41</v>
      </c>
      <c r="K64" s="40" t="n">
        <v>42</v>
      </c>
      <c r="L64" s="41" t="s">
        <v>47</v>
      </c>
      <c r="M64" s="40" t="n">
        <v>86</v>
      </c>
      <c r="N64" s="40" t="n">
        <v>42</v>
      </c>
      <c r="O64" s="41" t="s">
        <v>47</v>
      </c>
      <c r="P64" s="40" t="n">
        <v>87</v>
      </c>
      <c r="Q64" s="40" t="n">
        <v>43</v>
      </c>
      <c r="R64" s="40" t="s">
        <v>52</v>
      </c>
      <c r="S64" s="42"/>
      <c r="T64" s="43"/>
    </row>
    <row r="65" customFormat="false" ht="15" hidden="false" customHeight="false" outlineLevel="0" collapsed="false">
      <c r="A65" s="39" t="n">
        <v>2306890</v>
      </c>
      <c r="B65" s="39" t="s">
        <v>112</v>
      </c>
      <c r="C65" s="39" t="s">
        <v>19</v>
      </c>
      <c r="D65" s="40" t="n">
        <v>101</v>
      </c>
      <c r="E65" s="40" t="n">
        <v>63</v>
      </c>
      <c r="F65" s="41" t="s">
        <v>52</v>
      </c>
      <c r="G65" s="40" t="n">
        <v>2</v>
      </c>
      <c r="H65" s="40" t="n">
        <v>65</v>
      </c>
      <c r="I65" s="41" t="s">
        <v>48</v>
      </c>
      <c r="J65" s="40" t="n">
        <v>41</v>
      </c>
      <c r="K65" s="40" t="n">
        <v>49</v>
      </c>
      <c r="L65" s="41" t="s">
        <v>47</v>
      </c>
      <c r="M65" s="40" t="n">
        <v>86</v>
      </c>
      <c r="N65" s="40" t="n">
        <v>52</v>
      </c>
      <c r="O65" s="41" t="s">
        <v>48</v>
      </c>
      <c r="P65" s="40" t="n">
        <v>87</v>
      </c>
      <c r="Q65" s="40" t="n">
        <v>51</v>
      </c>
      <c r="R65" s="40" t="s">
        <v>47</v>
      </c>
      <c r="S65" s="42"/>
      <c r="T65" s="43"/>
    </row>
    <row r="66" customFormat="false" ht="15" hidden="false" customHeight="false" outlineLevel="0" collapsed="false">
      <c r="A66" s="39" t="n">
        <v>2306891</v>
      </c>
      <c r="B66" s="39" t="s">
        <v>113</v>
      </c>
      <c r="C66" s="39" t="s">
        <v>15</v>
      </c>
      <c r="D66" s="40" t="n">
        <v>101</v>
      </c>
      <c r="E66" s="40" t="n">
        <v>76</v>
      </c>
      <c r="F66" s="41" t="s">
        <v>48</v>
      </c>
      <c r="G66" s="40" t="n">
        <v>2</v>
      </c>
      <c r="H66" s="40" t="n">
        <v>79</v>
      </c>
      <c r="I66" s="41" t="s">
        <v>42</v>
      </c>
      <c r="J66" s="40" t="n">
        <v>41</v>
      </c>
      <c r="K66" s="40" t="n">
        <v>48</v>
      </c>
      <c r="L66" s="41" t="s">
        <v>47</v>
      </c>
      <c r="M66" s="40" t="n">
        <v>86</v>
      </c>
      <c r="N66" s="40" t="n">
        <v>58</v>
      </c>
      <c r="O66" s="41" t="s">
        <v>41</v>
      </c>
      <c r="P66" s="40" t="n">
        <v>87</v>
      </c>
      <c r="Q66" s="40" t="n">
        <v>79</v>
      </c>
      <c r="R66" s="40" t="s">
        <v>42</v>
      </c>
      <c r="S66" s="42"/>
      <c r="T66" s="43"/>
    </row>
    <row r="67" customFormat="false" ht="15" hidden="false" customHeight="false" outlineLevel="0" collapsed="false">
      <c r="A67" s="39" t="n">
        <v>2306892</v>
      </c>
      <c r="B67" s="39" t="s">
        <v>114</v>
      </c>
      <c r="C67" s="39" t="s">
        <v>15</v>
      </c>
      <c r="D67" s="40" t="n">
        <v>101</v>
      </c>
      <c r="E67" s="40" t="n">
        <v>66</v>
      </c>
      <c r="F67" s="41" t="s">
        <v>47</v>
      </c>
      <c r="G67" s="40" t="n">
        <v>2</v>
      </c>
      <c r="H67" s="40" t="n">
        <v>52</v>
      </c>
      <c r="I67" s="41" t="s">
        <v>52</v>
      </c>
      <c r="J67" s="40" t="n">
        <v>41</v>
      </c>
      <c r="K67" s="40" t="n">
        <v>36</v>
      </c>
      <c r="L67" s="41" t="s">
        <v>52</v>
      </c>
      <c r="M67" s="40" t="n">
        <v>86</v>
      </c>
      <c r="N67" s="40" t="n">
        <v>52</v>
      </c>
      <c r="O67" s="41" t="s">
        <v>48</v>
      </c>
      <c r="P67" s="40" t="n">
        <v>87</v>
      </c>
      <c r="Q67" s="40" t="n">
        <v>40</v>
      </c>
      <c r="R67" s="40" t="s">
        <v>54</v>
      </c>
      <c r="S67" s="42"/>
      <c r="T67" s="43"/>
    </row>
    <row r="68" customFormat="false" ht="15" hidden="false" customHeight="false" outlineLevel="0" collapsed="false">
      <c r="A68" s="39" t="n">
        <v>2306893</v>
      </c>
      <c r="B68" s="39" t="s">
        <v>115</v>
      </c>
      <c r="C68" s="39" t="s">
        <v>15</v>
      </c>
      <c r="D68" s="40" t="n">
        <v>101</v>
      </c>
      <c r="E68" s="40" t="n">
        <v>71</v>
      </c>
      <c r="F68" s="41" t="s">
        <v>47</v>
      </c>
      <c r="G68" s="40" t="n">
        <v>2</v>
      </c>
      <c r="H68" s="40" t="n">
        <v>47</v>
      </c>
      <c r="I68" s="41" t="s">
        <v>54</v>
      </c>
      <c r="J68" s="40" t="n">
        <v>41</v>
      </c>
      <c r="K68" s="40" t="n">
        <v>57</v>
      </c>
      <c r="L68" s="41" t="s">
        <v>48</v>
      </c>
      <c r="M68" s="40" t="n">
        <v>86</v>
      </c>
      <c r="N68" s="40" t="n">
        <v>47</v>
      </c>
      <c r="O68" s="41" t="s">
        <v>47</v>
      </c>
      <c r="P68" s="40" t="n">
        <v>87</v>
      </c>
      <c r="Q68" s="40" t="n">
        <v>68</v>
      </c>
      <c r="R68" s="40" t="s">
        <v>41</v>
      </c>
      <c r="S68" s="42"/>
      <c r="T68" s="43"/>
    </row>
    <row r="69" customFormat="false" ht="15" hidden="false" customHeight="false" outlineLevel="0" collapsed="false">
      <c r="A69" s="39" t="n">
        <v>2306894</v>
      </c>
      <c r="B69" s="39" t="s">
        <v>116</v>
      </c>
      <c r="C69" s="39" t="s">
        <v>19</v>
      </c>
      <c r="D69" s="40" t="n">
        <v>101</v>
      </c>
      <c r="E69" s="40" t="n">
        <v>91</v>
      </c>
      <c r="F69" s="41" t="s">
        <v>45</v>
      </c>
      <c r="G69" s="40" t="n">
        <v>2</v>
      </c>
      <c r="H69" s="40" t="n">
        <v>90</v>
      </c>
      <c r="I69" s="41" t="s">
        <v>44</v>
      </c>
      <c r="J69" s="40" t="n">
        <v>41</v>
      </c>
      <c r="K69" s="40" t="n">
        <v>93</v>
      </c>
      <c r="L69" s="41" t="s">
        <v>44</v>
      </c>
      <c r="M69" s="40" t="n">
        <v>86</v>
      </c>
      <c r="N69" s="40" t="n">
        <v>92</v>
      </c>
      <c r="O69" s="41" t="s">
        <v>44</v>
      </c>
      <c r="P69" s="40" t="n">
        <v>87</v>
      </c>
      <c r="Q69" s="40" t="n">
        <v>100</v>
      </c>
      <c r="R69" s="40" t="s">
        <v>44</v>
      </c>
      <c r="S69" s="42"/>
      <c r="T69" s="43"/>
    </row>
    <row r="70" customFormat="false" ht="15" hidden="false" customHeight="false" outlineLevel="0" collapsed="false">
      <c r="A70" s="39" t="n">
        <v>2306895</v>
      </c>
      <c r="B70" s="39" t="s">
        <v>117</v>
      </c>
      <c r="C70" s="39" t="s">
        <v>19</v>
      </c>
      <c r="D70" s="40" t="n">
        <v>101</v>
      </c>
      <c r="E70" s="40" t="n">
        <v>61</v>
      </c>
      <c r="F70" s="41" t="s">
        <v>52</v>
      </c>
      <c r="G70" s="40" t="n">
        <v>2</v>
      </c>
      <c r="H70" s="40" t="n">
        <v>56</v>
      </c>
      <c r="I70" s="41" t="s">
        <v>52</v>
      </c>
      <c r="J70" s="40" t="n">
        <v>41</v>
      </c>
      <c r="K70" s="40" t="n">
        <v>33</v>
      </c>
      <c r="L70" s="41" t="s">
        <v>54</v>
      </c>
      <c r="M70" s="40" t="n">
        <v>86</v>
      </c>
      <c r="N70" s="40" t="n">
        <v>40</v>
      </c>
      <c r="O70" s="41" t="s">
        <v>52</v>
      </c>
      <c r="P70" s="40" t="n">
        <v>87</v>
      </c>
      <c r="Q70" s="40" t="n">
        <v>34</v>
      </c>
      <c r="R70" s="40" t="s">
        <v>54</v>
      </c>
      <c r="S70" s="42"/>
      <c r="T70" s="43"/>
    </row>
    <row r="71" customFormat="false" ht="15" hidden="false" customHeight="false" outlineLevel="0" collapsed="false">
      <c r="A71" s="39" t="n">
        <v>2306896</v>
      </c>
      <c r="B71" s="39" t="s">
        <v>118</v>
      </c>
      <c r="C71" s="39" t="s">
        <v>15</v>
      </c>
      <c r="D71" s="40" t="n">
        <v>101</v>
      </c>
      <c r="E71" s="40" t="n">
        <v>84</v>
      </c>
      <c r="F71" s="41" t="s">
        <v>42</v>
      </c>
      <c r="G71" s="40" t="n">
        <v>2</v>
      </c>
      <c r="H71" s="40" t="n">
        <v>74</v>
      </c>
      <c r="I71" s="41" t="s">
        <v>41</v>
      </c>
      <c r="J71" s="40" t="n">
        <v>41</v>
      </c>
      <c r="K71" s="40" t="n">
        <v>80</v>
      </c>
      <c r="L71" s="41" t="s">
        <v>42</v>
      </c>
      <c r="M71" s="40" t="n">
        <v>86</v>
      </c>
      <c r="N71" s="40" t="n">
        <v>70</v>
      </c>
      <c r="O71" s="41" t="s">
        <v>42</v>
      </c>
      <c r="P71" s="40" t="n">
        <v>87</v>
      </c>
      <c r="Q71" s="40" t="n">
        <v>93</v>
      </c>
      <c r="R71" s="40" t="s">
        <v>44</v>
      </c>
      <c r="S71" s="42"/>
      <c r="T71" s="43"/>
    </row>
    <row r="72" customFormat="false" ht="15" hidden="false" customHeight="false" outlineLevel="0" collapsed="false">
      <c r="A72" s="39" t="n">
        <v>2306897</v>
      </c>
      <c r="B72" s="39" t="s">
        <v>119</v>
      </c>
      <c r="C72" s="39" t="s">
        <v>15</v>
      </c>
      <c r="D72" s="40" t="n">
        <v>101</v>
      </c>
      <c r="E72" s="40" t="n">
        <v>62</v>
      </c>
      <c r="F72" s="41" t="s">
        <v>52</v>
      </c>
      <c r="G72" s="40" t="n">
        <v>2</v>
      </c>
      <c r="H72" s="40" t="n">
        <v>63</v>
      </c>
      <c r="I72" s="41" t="s">
        <v>47</v>
      </c>
      <c r="J72" s="40" t="n">
        <v>41</v>
      </c>
      <c r="K72" s="40" t="n">
        <v>51</v>
      </c>
      <c r="L72" s="41" t="s">
        <v>48</v>
      </c>
      <c r="M72" s="40" t="n">
        <v>86</v>
      </c>
      <c r="N72" s="40" t="n">
        <v>45</v>
      </c>
      <c r="O72" s="41" t="s">
        <v>47</v>
      </c>
      <c r="P72" s="40" t="n">
        <v>87</v>
      </c>
      <c r="Q72" s="40" t="n">
        <v>51</v>
      </c>
      <c r="R72" s="40" t="s">
        <v>47</v>
      </c>
      <c r="S72" s="42"/>
      <c r="T72" s="43"/>
    </row>
    <row r="73" customFormat="false" ht="15" hidden="false" customHeight="false" outlineLevel="0" collapsed="false">
      <c r="A73" s="39" t="n">
        <v>2306898</v>
      </c>
      <c r="B73" s="39" t="s">
        <v>120</v>
      </c>
      <c r="C73" s="39" t="s">
        <v>19</v>
      </c>
      <c r="D73" s="40" t="n">
        <v>101</v>
      </c>
      <c r="E73" s="40" t="n">
        <v>59</v>
      </c>
      <c r="F73" s="41" t="s">
        <v>52</v>
      </c>
      <c r="G73" s="40" t="n">
        <v>2</v>
      </c>
      <c r="H73" s="40" t="n">
        <v>66</v>
      </c>
      <c r="I73" s="41" t="s">
        <v>48</v>
      </c>
      <c r="J73" s="40" t="n">
        <v>41</v>
      </c>
      <c r="K73" s="40" t="n">
        <v>36</v>
      </c>
      <c r="L73" s="41" t="s">
        <v>52</v>
      </c>
      <c r="M73" s="40" t="n">
        <v>86</v>
      </c>
      <c r="N73" s="40" t="n">
        <v>37</v>
      </c>
      <c r="O73" s="41" t="s">
        <v>52</v>
      </c>
      <c r="P73" s="40" t="n">
        <v>87</v>
      </c>
      <c r="Q73" s="40" t="n">
        <v>33</v>
      </c>
      <c r="R73" s="40" t="s">
        <v>54</v>
      </c>
      <c r="S73" s="42"/>
      <c r="T73" s="43"/>
    </row>
    <row r="74" customFormat="false" ht="15" hidden="false" customHeight="false" outlineLevel="0" collapsed="false">
      <c r="A74" s="39" t="n">
        <v>2306899</v>
      </c>
      <c r="B74" s="39" t="s">
        <v>121</v>
      </c>
      <c r="C74" s="39" t="s">
        <v>19</v>
      </c>
      <c r="D74" s="40" t="n">
        <v>101</v>
      </c>
      <c r="E74" s="40" t="n">
        <v>65</v>
      </c>
      <c r="F74" s="41" t="s">
        <v>52</v>
      </c>
      <c r="G74" s="40" t="n">
        <v>2</v>
      </c>
      <c r="H74" s="40" t="n">
        <v>65</v>
      </c>
      <c r="I74" s="41" t="s">
        <v>48</v>
      </c>
      <c r="J74" s="40" t="n">
        <v>41</v>
      </c>
      <c r="K74" s="40" t="n">
        <v>51</v>
      </c>
      <c r="L74" s="41" t="s">
        <v>48</v>
      </c>
      <c r="M74" s="40" t="n">
        <v>86</v>
      </c>
      <c r="N74" s="40" t="n">
        <v>51</v>
      </c>
      <c r="O74" s="41" t="s">
        <v>48</v>
      </c>
      <c r="P74" s="40" t="n">
        <v>87</v>
      </c>
      <c r="Q74" s="40" t="n">
        <v>55</v>
      </c>
      <c r="R74" s="40" t="s">
        <v>47</v>
      </c>
      <c r="S74" s="42"/>
      <c r="T74" s="43"/>
    </row>
    <row r="75" customFormat="false" ht="15" hidden="false" customHeight="false" outlineLevel="0" collapsed="false">
      <c r="A75" s="39" t="n">
        <v>2306900</v>
      </c>
      <c r="B75" s="39" t="s">
        <v>122</v>
      </c>
      <c r="C75" s="39" t="s">
        <v>19</v>
      </c>
      <c r="D75" s="40" t="n">
        <v>101</v>
      </c>
      <c r="E75" s="40" t="n">
        <v>59</v>
      </c>
      <c r="F75" s="41" t="s">
        <v>52</v>
      </c>
      <c r="G75" s="40" t="n">
        <v>2</v>
      </c>
      <c r="H75" s="40" t="n">
        <v>70</v>
      </c>
      <c r="I75" s="41" t="s">
        <v>48</v>
      </c>
      <c r="J75" s="40" t="n">
        <v>41</v>
      </c>
      <c r="K75" s="40" t="n">
        <v>39</v>
      </c>
      <c r="L75" s="41" t="s">
        <v>52</v>
      </c>
      <c r="M75" s="40" t="n">
        <v>86</v>
      </c>
      <c r="N75" s="40" t="n">
        <v>36</v>
      </c>
      <c r="O75" s="41" t="s">
        <v>52</v>
      </c>
      <c r="P75" s="40" t="n">
        <v>87</v>
      </c>
      <c r="Q75" s="40" t="n">
        <v>33</v>
      </c>
      <c r="R75" s="40" t="s">
        <v>54</v>
      </c>
      <c r="S75" s="42"/>
      <c r="T75" s="43"/>
    </row>
    <row r="76" customFormat="false" ht="15" hidden="false" customHeight="false" outlineLevel="0" collapsed="false">
      <c r="A76" s="39" t="n">
        <v>2306901</v>
      </c>
      <c r="B76" s="39" t="s">
        <v>123</v>
      </c>
      <c r="C76" s="39" t="s">
        <v>15</v>
      </c>
      <c r="D76" s="40" t="n">
        <v>101</v>
      </c>
      <c r="E76" s="40" t="n">
        <v>83</v>
      </c>
      <c r="F76" s="41" t="s">
        <v>42</v>
      </c>
      <c r="G76" s="40" t="n">
        <v>2</v>
      </c>
      <c r="H76" s="40" t="n">
        <v>72</v>
      </c>
      <c r="I76" s="41" t="s">
        <v>41</v>
      </c>
      <c r="J76" s="40" t="n">
        <v>41</v>
      </c>
      <c r="K76" s="40" t="n">
        <v>38</v>
      </c>
      <c r="L76" s="41" t="s">
        <v>52</v>
      </c>
      <c r="M76" s="40" t="n">
        <v>86</v>
      </c>
      <c r="N76" s="40" t="n">
        <v>61</v>
      </c>
      <c r="O76" s="41" t="s">
        <v>41</v>
      </c>
      <c r="P76" s="40" t="n">
        <v>87</v>
      </c>
      <c r="Q76" s="40" t="n">
        <v>65</v>
      </c>
      <c r="R76" s="40" t="s">
        <v>48</v>
      </c>
      <c r="S76" s="44"/>
      <c r="T76" s="43"/>
    </row>
    <row r="77" customFormat="false" ht="15" hidden="false" customHeight="false" outlineLevel="0" collapsed="false">
      <c r="A77" s="39" t="n">
        <v>2306902</v>
      </c>
      <c r="B77" s="39" t="s">
        <v>124</v>
      </c>
      <c r="C77" s="39" t="s">
        <v>15</v>
      </c>
      <c r="D77" s="40" t="n">
        <v>101</v>
      </c>
      <c r="E77" s="40" t="n">
        <v>83</v>
      </c>
      <c r="F77" s="41" t="s">
        <v>42</v>
      </c>
      <c r="G77" s="40" t="n">
        <v>2</v>
      </c>
      <c r="H77" s="40" t="n">
        <v>89</v>
      </c>
      <c r="I77" s="41" t="s">
        <v>44</v>
      </c>
      <c r="J77" s="40" t="n">
        <v>41</v>
      </c>
      <c r="K77" s="40" t="n">
        <v>86</v>
      </c>
      <c r="L77" s="41" t="s">
        <v>45</v>
      </c>
      <c r="M77" s="40" t="n">
        <v>86</v>
      </c>
      <c r="N77" s="40" t="n">
        <v>78</v>
      </c>
      <c r="O77" s="41" t="s">
        <v>45</v>
      </c>
      <c r="P77" s="40" t="n">
        <v>87</v>
      </c>
      <c r="Q77" s="40" t="n">
        <v>89</v>
      </c>
      <c r="R77" s="40" t="s">
        <v>45</v>
      </c>
      <c r="S77" s="44"/>
      <c r="T77" s="43"/>
    </row>
    <row r="78" customFormat="false" ht="15" hidden="false" customHeight="false" outlineLevel="0" collapsed="false">
      <c r="A78" s="39" t="n">
        <v>2306903</v>
      </c>
      <c r="B78" s="39" t="s">
        <v>125</v>
      </c>
      <c r="C78" s="39" t="s">
        <v>19</v>
      </c>
      <c r="D78" s="40" t="n">
        <v>101</v>
      </c>
      <c r="E78" s="40" t="n">
        <v>82</v>
      </c>
      <c r="F78" s="41" t="s">
        <v>41</v>
      </c>
      <c r="G78" s="40" t="n">
        <v>2</v>
      </c>
      <c r="H78" s="40" t="n">
        <v>91</v>
      </c>
      <c r="I78" s="41" t="s">
        <v>44</v>
      </c>
      <c r="J78" s="40" t="n">
        <v>41</v>
      </c>
      <c r="K78" s="40" t="n">
        <v>61</v>
      </c>
      <c r="L78" s="41" t="s">
        <v>41</v>
      </c>
      <c r="M78" s="40" t="n">
        <v>86</v>
      </c>
      <c r="N78" s="40" t="n">
        <v>68</v>
      </c>
      <c r="O78" s="41" t="s">
        <v>42</v>
      </c>
      <c r="P78" s="40" t="n">
        <v>87</v>
      </c>
      <c r="Q78" s="40" t="n">
        <v>87</v>
      </c>
      <c r="R78" s="40" t="s">
        <v>45</v>
      </c>
      <c r="S78" s="44"/>
      <c r="T78" s="43"/>
    </row>
    <row r="79" customFormat="false" ht="15" hidden="false" customHeight="false" outlineLevel="0" collapsed="false">
      <c r="A79" s="39" t="n">
        <v>2306904</v>
      </c>
      <c r="B79" s="39" t="s">
        <v>126</v>
      </c>
      <c r="C79" s="39" t="s">
        <v>15</v>
      </c>
      <c r="D79" s="40" t="n">
        <v>101</v>
      </c>
      <c r="E79" s="40" t="n">
        <v>77</v>
      </c>
      <c r="F79" s="41" t="s">
        <v>48</v>
      </c>
      <c r="G79" s="40" t="n">
        <v>2</v>
      </c>
      <c r="H79" s="40" t="n">
        <v>73</v>
      </c>
      <c r="I79" s="41" t="s">
        <v>41</v>
      </c>
      <c r="J79" s="40" t="n">
        <v>41</v>
      </c>
      <c r="K79" s="40" t="n">
        <v>55</v>
      </c>
      <c r="L79" s="41" t="s">
        <v>48</v>
      </c>
      <c r="M79" s="40" t="n">
        <v>86</v>
      </c>
      <c r="N79" s="40" t="n">
        <v>73</v>
      </c>
      <c r="O79" s="41" t="s">
        <v>42</v>
      </c>
      <c r="P79" s="40" t="n">
        <v>87</v>
      </c>
      <c r="Q79" s="40" t="n">
        <v>78</v>
      </c>
      <c r="R79" s="40" t="s">
        <v>42</v>
      </c>
      <c r="S79" s="44"/>
      <c r="T79" s="43"/>
    </row>
    <row r="80" customFormat="false" ht="15" hidden="false" customHeight="false" outlineLevel="0" collapsed="false">
      <c r="A80" s="39" t="n">
        <v>2306905</v>
      </c>
      <c r="B80" s="39" t="s">
        <v>127</v>
      </c>
      <c r="C80" s="45" t="s">
        <v>19</v>
      </c>
      <c r="D80" s="40" t="n">
        <v>101</v>
      </c>
      <c r="E80" s="40" t="n">
        <v>93</v>
      </c>
      <c r="F80" s="41" t="s">
        <v>44</v>
      </c>
      <c r="G80" s="40" t="n">
        <v>2</v>
      </c>
      <c r="H80" s="40" t="n">
        <v>92</v>
      </c>
      <c r="I80" s="41" t="s">
        <v>44</v>
      </c>
      <c r="J80" s="40" t="n">
        <v>41</v>
      </c>
      <c r="K80" s="40" t="n">
        <v>90</v>
      </c>
      <c r="L80" s="41" t="s">
        <v>45</v>
      </c>
      <c r="M80" s="40" t="n">
        <v>86</v>
      </c>
      <c r="N80" s="40" t="n">
        <v>92</v>
      </c>
      <c r="O80" s="41" t="s">
        <v>44</v>
      </c>
      <c r="P80" s="40" t="n">
        <v>87</v>
      </c>
      <c r="Q80" s="40" t="n">
        <v>96</v>
      </c>
      <c r="R80" s="40" t="s">
        <v>44</v>
      </c>
      <c r="S80" s="44"/>
      <c r="T80" s="43"/>
    </row>
    <row r="81" customFormat="false" ht="15" hidden="false" customHeight="false" outlineLevel="0" collapsed="false">
      <c r="A81" s="39" t="n">
        <v>2306906</v>
      </c>
      <c r="B81" s="39" t="s">
        <v>128</v>
      </c>
      <c r="C81" s="39" t="s">
        <v>19</v>
      </c>
      <c r="D81" s="40" t="n">
        <v>101</v>
      </c>
      <c r="E81" s="40" t="n">
        <v>87</v>
      </c>
      <c r="F81" s="41" t="s">
        <v>45</v>
      </c>
      <c r="G81" s="40" t="n">
        <v>2</v>
      </c>
      <c r="H81" s="40" t="n">
        <v>90</v>
      </c>
      <c r="I81" s="41" t="s">
        <v>44</v>
      </c>
      <c r="J81" s="40" t="n">
        <v>41</v>
      </c>
      <c r="K81" s="40" t="n">
        <v>95</v>
      </c>
      <c r="L81" s="41" t="s">
        <v>44</v>
      </c>
      <c r="M81" s="40" t="n">
        <v>86</v>
      </c>
      <c r="N81" s="40" t="n">
        <v>94</v>
      </c>
      <c r="O81" s="41" t="s">
        <v>44</v>
      </c>
      <c r="P81" s="40" t="n">
        <v>87</v>
      </c>
      <c r="Q81" s="40" t="n">
        <v>100</v>
      </c>
      <c r="R81" s="40" t="s">
        <v>44</v>
      </c>
      <c r="S81" s="44"/>
      <c r="T81" s="43"/>
    </row>
    <row r="82" customFormat="false" ht="15" hidden="false" customHeight="false" outlineLevel="0" collapsed="false">
      <c r="A82" s="39" t="n">
        <v>2306907</v>
      </c>
      <c r="B82" s="39" t="s">
        <v>129</v>
      </c>
      <c r="C82" s="39" t="s">
        <v>19</v>
      </c>
      <c r="D82" s="40" t="n">
        <v>101</v>
      </c>
      <c r="E82" s="40" t="n">
        <v>95</v>
      </c>
      <c r="F82" s="41" t="s">
        <v>44</v>
      </c>
      <c r="G82" s="40" t="n">
        <v>2</v>
      </c>
      <c r="H82" s="40" t="n">
        <v>91</v>
      </c>
      <c r="I82" s="41" t="s">
        <v>44</v>
      </c>
      <c r="J82" s="40" t="n">
        <v>41</v>
      </c>
      <c r="K82" s="40" t="n">
        <v>99</v>
      </c>
      <c r="L82" s="41" t="s">
        <v>44</v>
      </c>
      <c r="M82" s="40" t="n">
        <v>86</v>
      </c>
      <c r="N82" s="40" t="n">
        <v>99</v>
      </c>
      <c r="O82" s="41" t="s">
        <v>44</v>
      </c>
      <c r="P82" s="40" t="n">
        <v>87</v>
      </c>
      <c r="Q82" s="40" t="n">
        <v>99</v>
      </c>
      <c r="R82" s="40" t="s">
        <v>44</v>
      </c>
      <c r="S82" s="44"/>
      <c r="T82" s="43"/>
    </row>
  </sheetData>
  <conditionalFormatting sqref="F1:F189">
    <cfRule type="cellIs" priority="2" operator="equal" aboveAverage="0" equalAverage="0" bottom="0" percent="0" rank="0" text="" dxfId="0">
      <formula>83</formula>
    </cfRule>
  </conditionalFormatting>
  <conditionalFormatting sqref="C1:C189,F1:F189,I1:I189,L1:L189,O1:O189">
    <cfRule type="cellIs" priority="3" operator="equal" aboveAverage="0" equalAverage="0" bottom="0" percent="0" rank="0" text="" dxfId="1">
      <formula>48</formula>
    </cfRule>
    <cfRule type="cellIs" priority="4" operator="equal" aboveAverage="0" equalAverage="0" bottom="0" percent="0" rank="0" text="" dxfId="2">
      <formula>83</formula>
    </cfRule>
    <cfRule type="cellIs" priority="5" operator="equal" aboveAverage="0" equalAverage="0" bottom="0" percent="0" rank="0" text="" dxfId="3">
      <formula>29</formula>
    </cfRule>
    <cfRule type="cellIs" priority="6" operator="equal" aboveAverage="0" equalAverage="0" bottom="0" percent="0" rank="0" text="" dxfId="4">
      <formula>65</formula>
    </cfRule>
    <cfRule type="cellIs" priority="7" operator="equal" aboveAverage="0" equalAverage="0" bottom="0" percent="0" rank="0" text="" dxfId="5">
      <formula>55</formula>
    </cfRule>
    <cfRule type="cellIs" priority="8" operator="equal" aboveAverage="0" equalAverage="0" bottom="0" percent="0" rank="0" text="" dxfId="6">
      <formula>54</formula>
    </cfRule>
    <cfRule type="cellIs" priority="9" operator="equal" aboveAverage="0" equalAverage="0" bottom="0" percent="0" rank="0" text="" dxfId="7">
      <formula>44</formula>
    </cfRule>
    <cfRule type="cellIs" priority="10" operator="equal" aboveAverage="0" equalAverage="0" bottom="0" percent="0" rank="0" text="" dxfId="8">
      <formula>43</formula>
    </cfRule>
    <cfRule type="cellIs" priority="11" operator="equal" aboveAverage="0" equalAverage="0" bottom="0" percent="0" rank="0" text="" dxfId="9">
      <formula>42</formula>
    </cfRule>
    <cfRule type="cellIs" priority="12" operator="equal" aboveAverage="0" equalAverage="0" bottom="0" percent="0" rank="0" text="" dxfId="10">
      <formula>41</formula>
    </cfRule>
    <cfRule type="cellIs" priority="13" operator="equal" aboveAverage="0" equalAverage="0" bottom="0" percent="0" rank="0" text="" dxfId="11">
      <formula>41</formula>
    </cfRule>
    <cfRule type="cellIs" priority="14" operator="equal" aboveAverage="0" equalAverage="0" bottom="0" percent="0" rank="0" text="" dxfId="12">
      <formula>30</formula>
    </cfRule>
    <cfRule type="cellIs" priority="15" operator="equal" aboveAverage="0" equalAverage="0" bottom="0" percent="0" rank="0" text="" dxfId="13">
      <formula>28</formula>
    </cfRule>
    <cfRule type="cellIs" priority="16" operator="equal" aboveAverage="0" equalAverage="0" bottom="0" percent="0" rank="0" text="" dxfId="14">
      <formula>28</formula>
    </cfRule>
    <cfRule type="cellIs" priority="17" operator="equal" aboveAverage="0" equalAverage="0" bottom="0" percent="0" rank="0" text="" dxfId="15">
      <formula>27</formula>
    </cfRule>
    <cfRule type="cellIs" priority="18" operator="equal" aboveAverage="0" equalAverage="0" bottom="0" percent="0" rank="0" text="" dxfId="16">
      <formula>302</formula>
    </cfRule>
    <cfRule type="cellIs" priority="19" operator="equal" aboveAverage="0" equalAverage="0" bottom="0" percent="0" rank="0" text="" dxfId="17">
      <formula>301</formula>
    </cfRule>
  </conditionalFormatting>
  <conditionalFormatting sqref="A1:A61">
    <cfRule type="cellIs" priority="20" operator="equal" aboveAverage="0" equalAverage="0" bottom="0" percent="0" rank="0" text="" dxfId="18">
      <formula>48</formula>
    </cfRule>
    <cfRule type="cellIs" priority="21" operator="equal" aboveAverage="0" equalAverage="0" bottom="0" percent="0" rank="0" text="" dxfId="19">
      <formula>83</formula>
    </cfRule>
    <cfRule type="cellIs" priority="22" operator="equal" aboveAverage="0" equalAverage="0" bottom="0" percent="0" rank="0" text="" dxfId="20">
      <formula>29</formula>
    </cfRule>
    <cfRule type="cellIs" priority="23" operator="equal" aboveAverage="0" equalAverage="0" bottom="0" percent="0" rank="0" text="" dxfId="21">
      <formula>65</formula>
    </cfRule>
    <cfRule type="cellIs" priority="24" operator="equal" aboveAverage="0" equalAverage="0" bottom="0" percent="0" rank="0" text="" dxfId="22">
      <formula>55</formula>
    </cfRule>
    <cfRule type="cellIs" priority="25" operator="equal" aboveAverage="0" equalAverage="0" bottom="0" percent="0" rank="0" text="" dxfId="23">
      <formula>54</formula>
    </cfRule>
    <cfRule type="cellIs" priority="26" operator="equal" aboveAverage="0" equalAverage="0" bottom="0" percent="0" rank="0" text="" dxfId="24">
      <formula>44</formula>
    </cfRule>
    <cfRule type="cellIs" priority="27" operator="equal" aboveAverage="0" equalAverage="0" bottom="0" percent="0" rank="0" text="" dxfId="25">
      <formula>43</formula>
    </cfRule>
    <cfRule type="cellIs" priority="28" operator="equal" aboveAverage="0" equalAverage="0" bottom="0" percent="0" rank="0" text="" dxfId="26">
      <formula>42</formula>
    </cfRule>
    <cfRule type="cellIs" priority="29" operator="equal" aboveAverage="0" equalAverage="0" bottom="0" percent="0" rank="0" text="" dxfId="27">
      <formula>41</formula>
    </cfRule>
    <cfRule type="cellIs" priority="30" operator="equal" aboveAverage="0" equalAverage="0" bottom="0" percent="0" rank="0" text="" dxfId="28">
      <formula>41</formula>
    </cfRule>
    <cfRule type="cellIs" priority="31" operator="equal" aboveAverage="0" equalAverage="0" bottom="0" percent="0" rank="0" text="" dxfId="29">
      <formula>30</formula>
    </cfRule>
    <cfRule type="cellIs" priority="32" operator="equal" aboveAverage="0" equalAverage="0" bottom="0" percent="0" rank="0" text="" dxfId="30">
      <formula>28</formula>
    </cfRule>
    <cfRule type="cellIs" priority="33" operator="equal" aboveAverage="0" equalAverage="0" bottom="0" percent="0" rank="0" text="" dxfId="31">
      <formula>28</formula>
    </cfRule>
    <cfRule type="cellIs" priority="34" operator="equal" aboveAverage="0" equalAverage="0" bottom="0" percent="0" rank="0" text="" dxfId="32">
      <formula>27</formula>
    </cfRule>
    <cfRule type="cellIs" priority="35" operator="equal" aboveAverage="0" equalAverage="0" bottom="0" percent="0" rank="0" text="" dxfId="33">
      <formula>302</formula>
    </cfRule>
    <cfRule type="cellIs" priority="36" operator="equal" aboveAverage="0" equalAverage="0" bottom="0" percent="0" rank="0" text="" dxfId="34">
      <formula>301</formula>
    </cfRule>
  </conditionalFormatting>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BK302"/>
  <sheetViews>
    <sheetView windowProtection="false"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3" activeCellId="0" sqref="C3"/>
    </sheetView>
  </sheetViews>
  <sheetFormatPr defaultRowHeight="13.5"/>
  <cols>
    <col collapsed="false" hidden="false" max="1" min="1" style="46" width="4"/>
    <col collapsed="false" hidden="true" max="2" min="2" style="46" width="0"/>
    <col collapsed="false" hidden="false" max="3" min="3" style="46" width="8.85425101214575"/>
    <col collapsed="false" hidden="false" max="4" min="4" style="46" width="23"/>
    <col collapsed="false" hidden="false" max="5" min="5" style="46" width="3.42914979757085"/>
    <col collapsed="false" hidden="false" max="6" min="6" style="46" width="6.42914979757085"/>
    <col collapsed="false" hidden="false" max="7" min="7" style="46" width="4.71255060728745"/>
    <col collapsed="false" hidden="false" max="8" min="8" style="46" width="3.42914979757085"/>
    <col collapsed="false" hidden="false" max="9" min="9" style="46" width="6.42914979757085"/>
    <col collapsed="false" hidden="false" max="10" min="10" style="46" width="4.2834008097166"/>
    <col collapsed="false" hidden="false" max="11" min="11" style="46" width="3.42914979757085"/>
    <col collapsed="false" hidden="false" max="12" min="12" style="46" width="6.42914979757085"/>
    <col collapsed="false" hidden="false" max="13" min="13" style="46" width="4.42914979757085"/>
    <col collapsed="false" hidden="false" max="14" min="14" style="46" width="3.42914979757085"/>
    <col collapsed="false" hidden="false" max="15" min="15" style="46" width="6.42914979757085"/>
    <col collapsed="false" hidden="false" max="16" min="16" style="46" width="4.42914979757085"/>
    <col collapsed="false" hidden="false" max="17" min="17" style="46" width="3.42914979757085"/>
    <col collapsed="false" hidden="false" max="18" min="18" style="46" width="6.42914979757085"/>
    <col collapsed="false" hidden="false" max="19" min="19" style="46" width="4.2834008097166"/>
    <col collapsed="false" hidden="false" max="20" min="20" style="46" width="3.42914979757085"/>
    <col collapsed="false" hidden="false" max="21" min="21" style="46" width="6.42914979757085"/>
    <col collapsed="false" hidden="false" max="23" min="22" style="46" width="3.2834008097166"/>
    <col collapsed="false" hidden="false" max="29" min="24" style="46" width="6.42914979757085"/>
    <col collapsed="false" hidden="false" max="41" min="30" style="46" width="5.57085020242915"/>
    <col collapsed="false" hidden="false" max="46" min="42" style="46" width="4.85425101214575"/>
    <col collapsed="false" hidden="false" max="47" min="47" style="46" width="6.42914979757085"/>
    <col collapsed="false" hidden="false" max="48" min="48" style="47" width="3"/>
    <col collapsed="false" hidden="false" max="49" min="49" style="47" width="3.2834008097166"/>
    <col collapsed="false" hidden="false" max="50" min="50" style="47" width="6.42914979757085"/>
    <col collapsed="false" hidden="false" max="51" min="51" style="46" width="3"/>
    <col collapsed="false" hidden="false" max="52" min="52" style="46" width="3.2834008097166"/>
    <col collapsed="false" hidden="false" max="53" min="53" style="46" width="6.42914979757085"/>
    <col collapsed="false" hidden="false" max="54" min="54" style="46" width="3"/>
    <col collapsed="false" hidden="false" max="55" min="55" style="46" width="3.2834008097166"/>
    <col collapsed="false" hidden="false" max="56" min="56" style="46" width="6.42914979757085"/>
    <col collapsed="false" hidden="false" max="57" min="57" style="46" width="3"/>
    <col collapsed="false" hidden="false" max="58" min="58" style="46" width="3.2834008097166"/>
    <col collapsed="false" hidden="false" max="59" min="59" style="46" width="6.42914979757085"/>
    <col collapsed="false" hidden="false" max="60" min="60" style="46" width="3"/>
    <col collapsed="false" hidden="false" max="61" min="61" style="46" width="3.2834008097166"/>
    <col collapsed="false" hidden="false" max="62" min="62" style="46" width="6"/>
    <col collapsed="false" hidden="false" max="63" min="63" style="46" width="4.42914979757085"/>
    <col collapsed="false" hidden="false" max="1025" min="64" style="46" width="9.1417004048583"/>
  </cols>
  <sheetData>
    <row r="1" customFormat="false" ht="18.75" hidden="false" customHeight="true" outlineLevel="0" collapsed="false">
      <c r="A1" s="48" t="s">
        <v>130</v>
      </c>
      <c r="B1" s="48" t="s">
        <v>131</v>
      </c>
      <c r="C1" s="49" t="s">
        <v>132</v>
      </c>
      <c r="D1" s="50" t="s">
        <v>133</v>
      </c>
      <c r="E1" s="48" t="s">
        <v>134</v>
      </c>
      <c r="F1" s="49" t="s">
        <v>135</v>
      </c>
      <c r="G1" s="49"/>
      <c r="H1" s="49"/>
      <c r="I1" s="49" t="s">
        <v>136</v>
      </c>
      <c r="J1" s="49"/>
      <c r="K1" s="49"/>
      <c r="L1" s="49" t="s">
        <v>137</v>
      </c>
      <c r="M1" s="49"/>
      <c r="N1" s="49"/>
      <c r="O1" s="49" t="s">
        <v>138</v>
      </c>
      <c r="P1" s="49"/>
      <c r="Q1" s="49"/>
      <c r="R1" s="49" t="s">
        <v>139</v>
      </c>
      <c r="S1" s="49"/>
      <c r="T1" s="49"/>
      <c r="U1" s="49" t="s">
        <v>140</v>
      </c>
      <c r="V1" s="49"/>
      <c r="W1" s="49"/>
      <c r="X1" s="51" t="s">
        <v>135</v>
      </c>
      <c r="Y1" s="51" t="s">
        <v>136</v>
      </c>
      <c r="Z1" s="51" t="s">
        <v>137</v>
      </c>
      <c r="AA1" s="51" t="s">
        <v>138</v>
      </c>
      <c r="AB1" s="51" t="s">
        <v>139</v>
      </c>
      <c r="AC1" s="51" t="s">
        <v>140</v>
      </c>
      <c r="AD1" s="52" t="s">
        <v>135</v>
      </c>
      <c r="AE1" s="52" t="s">
        <v>136</v>
      </c>
      <c r="AF1" s="52" t="s">
        <v>137</v>
      </c>
      <c r="AG1" s="52" t="s">
        <v>138</v>
      </c>
      <c r="AH1" s="52" t="s">
        <v>139</v>
      </c>
      <c r="AI1" s="52" t="s">
        <v>140</v>
      </c>
      <c r="AJ1" s="53" t="s">
        <v>135</v>
      </c>
      <c r="AK1" s="53" t="s">
        <v>136</v>
      </c>
      <c r="AL1" s="53" t="s">
        <v>137</v>
      </c>
      <c r="AM1" s="53" t="s">
        <v>138</v>
      </c>
      <c r="AN1" s="53" t="s">
        <v>139</v>
      </c>
      <c r="AO1" s="53" t="s">
        <v>140</v>
      </c>
      <c r="AP1" s="54" t="s">
        <v>141</v>
      </c>
      <c r="AQ1" s="54"/>
      <c r="AR1" s="54"/>
      <c r="AS1" s="54"/>
      <c r="AT1" s="54"/>
      <c r="AU1" s="55" t="s">
        <v>135</v>
      </c>
      <c r="AV1" s="55"/>
      <c r="AW1" s="55"/>
      <c r="AX1" s="56" t="s">
        <v>136</v>
      </c>
      <c r="AY1" s="56"/>
      <c r="AZ1" s="56"/>
      <c r="BA1" s="57" t="s">
        <v>137</v>
      </c>
      <c r="BB1" s="57"/>
      <c r="BC1" s="57"/>
      <c r="BD1" s="58" t="s">
        <v>138</v>
      </c>
      <c r="BE1" s="58"/>
      <c r="BF1" s="58"/>
      <c r="BG1" s="59" t="s">
        <v>139</v>
      </c>
      <c r="BH1" s="59"/>
      <c r="BI1" s="59"/>
      <c r="BJ1" s="50" t="s">
        <v>142</v>
      </c>
      <c r="BK1" s="50" t="s">
        <v>143</v>
      </c>
    </row>
    <row r="2" customFormat="false" ht="21" hidden="false" customHeight="true" outlineLevel="0" collapsed="false">
      <c r="A2" s="48"/>
      <c r="B2" s="48"/>
      <c r="C2" s="49"/>
      <c r="D2" s="49"/>
      <c r="E2" s="48"/>
      <c r="F2" s="49" t="s">
        <v>144</v>
      </c>
      <c r="G2" s="60" t="s">
        <v>15</v>
      </c>
      <c r="H2" s="60" t="s">
        <v>145</v>
      </c>
      <c r="I2" s="49" t="s">
        <v>144</v>
      </c>
      <c r="J2" s="60" t="s">
        <v>15</v>
      </c>
      <c r="K2" s="60" t="s">
        <v>145</v>
      </c>
      <c r="L2" s="49" t="s">
        <v>144</v>
      </c>
      <c r="M2" s="60" t="s">
        <v>15</v>
      </c>
      <c r="N2" s="60" t="s">
        <v>145</v>
      </c>
      <c r="O2" s="49" t="s">
        <v>144</v>
      </c>
      <c r="P2" s="60" t="s">
        <v>15</v>
      </c>
      <c r="Q2" s="60" t="s">
        <v>145</v>
      </c>
      <c r="R2" s="49" t="s">
        <v>144</v>
      </c>
      <c r="S2" s="60" t="s">
        <v>15</v>
      </c>
      <c r="T2" s="60" t="s">
        <v>145</v>
      </c>
      <c r="U2" s="49" t="s">
        <v>144</v>
      </c>
      <c r="V2" s="60" t="s">
        <v>15</v>
      </c>
      <c r="W2" s="60" t="s">
        <v>145</v>
      </c>
      <c r="X2" s="61" t="s">
        <v>144</v>
      </c>
      <c r="Y2" s="61" t="s">
        <v>144</v>
      </c>
      <c r="Z2" s="61" t="s">
        <v>144</v>
      </c>
      <c r="AA2" s="61" t="s">
        <v>144</v>
      </c>
      <c r="AB2" s="61" t="s">
        <v>144</v>
      </c>
      <c r="AC2" s="61" t="s">
        <v>144</v>
      </c>
      <c r="AD2" s="62" t="s">
        <v>15</v>
      </c>
      <c r="AE2" s="62" t="s">
        <v>15</v>
      </c>
      <c r="AF2" s="62" t="s">
        <v>15</v>
      </c>
      <c r="AG2" s="62" t="s">
        <v>15</v>
      </c>
      <c r="AH2" s="62" t="s">
        <v>15</v>
      </c>
      <c r="AI2" s="62" t="s">
        <v>15</v>
      </c>
      <c r="AJ2" s="63" t="s">
        <v>145</v>
      </c>
      <c r="AK2" s="63" t="s">
        <v>145</v>
      </c>
      <c r="AL2" s="63" t="s">
        <v>145</v>
      </c>
      <c r="AM2" s="63" t="s">
        <v>145</v>
      </c>
      <c r="AN2" s="63" t="s">
        <v>145</v>
      </c>
      <c r="AO2" s="63" t="s">
        <v>145</v>
      </c>
      <c r="AP2" s="54"/>
      <c r="AQ2" s="54"/>
      <c r="AR2" s="54"/>
      <c r="AS2" s="54"/>
      <c r="AT2" s="54"/>
      <c r="AU2" s="55" t="s">
        <v>144</v>
      </c>
      <c r="AV2" s="55" t="s">
        <v>15</v>
      </c>
      <c r="AW2" s="55" t="s">
        <v>145</v>
      </c>
      <c r="AX2" s="56" t="s">
        <v>144</v>
      </c>
      <c r="AY2" s="56" t="s">
        <v>15</v>
      </c>
      <c r="AZ2" s="56" t="s">
        <v>145</v>
      </c>
      <c r="BA2" s="57" t="s">
        <v>144</v>
      </c>
      <c r="BB2" s="57" t="s">
        <v>15</v>
      </c>
      <c r="BC2" s="57" t="s">
        <v>145</v>
      </c>
      <c r="BD2" s="58" t="s">
        <v>144</v>
      </c>
      <c r="BE2" s="58" t="s">
        <v>15</v>
      </c>
      <c r="BF2" s="58" t="s">
        <v>145</v>
      </c>
      <c r="BG2" s="59" t="s">
        <v>144</v>
      </c>
      <c r="BH2" s="59" t="s">
        <v>15</v>
      </c>
      <c r="BI2" s="59" t="s">
        <v>145</v>
      </c>
      <c r="BJ2" s="50"/>
      <c r="BK2" s="50"/>
    </row>
    <row r="3" customFormat="false" ht="15" hidden="false" customHeight="false" outlineLevel="0" collapsed="false">
      <c r="A3" s="64" t="n">
        <v>1</v>
      </c>
      <c r="B3" s="65" t="s">
        <v>12</v>
      </c>
      <c r="C3" s="38" t="n">
        <v>2306826</v>
      </c>
      <c r="D3" s="39" t="s">
        <v>40</v>
      </c>
      <c r="E3" s="39" t="s">
        <v>15</v>
      </c>
      <c r="F3" s="40" t="n">
        <v>101</v>
      </c>
      <c r="G3" s="40" t="n">
        <v>82</v>
      </c>
      <c r="H3" s="40" t="s">
        <v>41</v>
      </c>
      <c r="I3" s="40" t="n">
        <v>2</v>
      </c>
      <c r="J3" s="40" t="n">
        <v>77</v>
      </c>
      <c r="K3" s="40" t="s">
        <v>42</v>
      </c>
      <c r="L3" s="40" t="n">
        <v>41</v>
      </c>
      <c r="M3" s="40" t="n">
        <v>61</v>
      </c>
      <c r="N3" s="40" t="s">
        <v>41</v>
      </c>
      <c r="O3" s="40" t="n">
        <v>86</v>
      </c>
      <c r="P3" s="40" t="n">
        <v>62</v>
      </c>
      <c r="Q3" s="40" t="s">
        <v>41</v>
      </c>
      <c r="R3" s="40" t="n">
        <v>87</v>
      </c>
      <c r="S3" s="40" t="n">
        <v>75</v>
      </c>
      <c r="T3" s="40" t="s">
        <v>42</v>
      </c>
      <c r="U3" s="42"/>
      <c r="V3" s="42"/>
      <c r="W3" s="66"/>
      <c r="X3" s="67" t="n">
        <f aca="false">F3</f>
        <v>101</v>
      </c>
      <c r="Y3" s="67" t="n">
        <f aca="false">I3</f>
        <v>2</v>
      </c>
      <c r="Z3" s="67" t="n">
        <f aca="false">L3</f>
        <v>41</v>
      </c>
      <c r="AA3" s="67" t="n">
        <f aca="false">O3</f>
        <v>86</v>
      </c>
      <c r="AB3" s="67" t="n">
        <f aca="false">R3</f>
        <v>87</v>
      </c>
      <c r="AC3" s="67" t="n">
        <f aca="false">U3</f>
        <v>0</v>
      </c>
      <c r="AD3" s="68" t="n">
        <f aca="false">G3</f>
        <v>82</v>
      </c>
      <c r="AE3" s="68" t="n">
        <f aca="false">J3</f>
        <v>77</v>
      </c>
      <c r="AF3" s="68" t="n">
        <f aca="false">M3</f>
        <v>61</v>
      </c>
      <c r="AG3" s="68" t="n">
        <f aca="false">P3</f>
        <v>62</v>
      </c>
      <c r="AH3" s="68" t="n">
        <f aca="false">S3</f>
        <v>75</v>
      </c>
      <c r="AI3" s="68" t="n">
        <f aca="false">V3</f>
        <v>0</v>
      </c>
      <c r="AJ3" s="69" t="str">
        <f aca="false">H3</f>
        <v>B2</v>
      </c>
      <c r="AK3" s="69" t="str">
        <f aca="false">K3</f>
        <v>B1</v>
      </c>
      <c r="AL3" s="69" t="str">
        <f aca="false">N3</f>
        <v>B2</v>
      </c>
      <c r="AM3" s="69" t="str">
        <f aca="false">Q3</f>
        <v>B2</v>
      </c>
      <c r="AN3" s="69" t="str">
        <f aca="false">T3</f>
        <v>B1</v>
      </c>
      <c r="AO3" s="69" t="n">
        <f aca="false">W3</f>
        <v>0</v>
      </c>
      <c r="AP3" s="70" t="n">
        <f aca="false">IFERROR(LARGE(AD3:AI3,1),0)</f>
        <v>82</v>
      </c>
      <c r="AQ3" s="70" t="n">
        <f aca="false">IFERROR(LARGE(AD3:AI3,2),0)</f>
        <v>77</v>
      </c>
      <c r="AR3" s="70" t="n">
        <f aca="false">IFERROR(LARGE(AD3:AI3,3),0)</f>
        <v>75</v>
      </c>
      <c r="AS3" s="70" t="n">
        <f aca="false">IFERROR(LARGE(AD3:AI3,4),0)</f>
        <v>62</v>
      </c>
      <c r="AT3" s="70" t="n">
        <f aca="false">IFERROR(LARGE(AD3:AI3,5),0)</f>
        <v>61</v>
      </c>
      <c r="AU3" s="71" t="n">
        <f aca="false">IFERROR(INDEX(X3:AC3,SMALL(IF(AD3:AI3=AV3,COLUMN(AD3:AI3)-COLUMN(AD3)+1),COUNTIF(AP3:AP3,AV3))),0)</f>
        <v>101</v>
      </c>
      <c r="AV3" s="71" t="n">
        <f aca="false">IFERROR(LARGE(AD3:AI3,1),0)</f>
        <v>82</v>
      </c>
      <c r="AW3" s="71" t="str">
        <f aca="false">IFERROR(INDEX(AJ3:AO3,SMALL(IF(AD3:AI3=AV3,COLUMN(AD3:AI3)-COLUMN(AD3)+1),COUNTIF(AP3:AP3,AV3))),0)</f>
        <v>B2</v>
      </c>
      <c r="AX3" s="72" t="n">
        <f aca="false">IFERROR(INDEX(X3:AC3,SMALL(IF(AD3:AI3=AY3,COLUMN(AD3:AI3)-COLUMN(AD3)+1),COUNTIF(AP3:AQ3,AY3))),0)</f>
        <v>2</v>
      </c>
      <c r="AY3" s="72" t="n">
        <f aca="false">IFERROR(LARGE(AD3:AI3,2),0)</f>
        <v>77</v>
      </c>
      <c r="AZ3" s="73" t="str">
        <f aca="false">IFERROR(INDEX(AJ3:AO3,SMALL(IF(AD3:AI3=AY3,COLUMN(AD3:AI3)-COLUMN(AD3)+1),COUNTIF(AP3:AQ3,AY3))),0)</f>
        <v>B1</v>
      </c>
      <c r="BA3" s="74" t="n">
        <f aca="false">IFERROR(INDEX(X3:AC3,SMALL(IF(AD3:AI3=BB3,COLUMN(AD3:AI3)-COLUMN(AD3)+1),COUNTIF(AP3:AR3,BB3))),0)</f>
        <v>87</v>
      </c>
      <c r="BB3" s="74" t="n">
        <f aca="false">IFERROR(LARGE(AD3:AI3,3),0)</f>
        <v>75</v>
      </c>
      <c r="BC3" s="74" t="str">
        <f aca="false">IFERROR(INDEX(AJ3:AO3,SMALL(IF(AD3:AI3=BB3,COLUMN(AD3:AI3)-COLUMN(AD3)+1),COUNTIF(AP3:AR3,BB3))),0)</f>
        <v>B1</v>
      </c>
      <c r="BD3" s="75" t="n">
        <f aca="false">IFERROR(INDEX(X3:AC3,SMALL(IF(AD3:AI3=BE3,COLUMN(AD3:AI3)-COLUMN(AD3)+1),COUNTIF(AP3:AS3,BE3))),0)</f>
        <v>86</v>
      </c>
      <c r="BE3" s="75" t="n">
        <f aca="false">IFERROR(LARGE(AD3:AI3,4),0)</f>
        <v>62</v>
      </c>
      <c r="BF3" s="75" t="str">
        <f aca="false">IFERROR(INDEX(AJ3:AO3,SMALL(IF(AD3:AI3=BE3,COLUMN(AD3:AI3)-COLUMN(AD3)+1),COUNTIF(AP3:AS3,BE3))),0)</f>
        <v>B2</v>
      </c>
      <c r="BG3" s="76" t="n">
        <f aca="false">IFERROR(INDEX(X3:AC3,SMALL(IF(AD3:AI3=BH3,COLUMN(AD3:AI3)-COLUMN(AD3)+1),COUNTIF(AP3:AT3,BH3))),0)</f>
        <v>41</v>
      </c>
      <c r="BH3" s="76" t="n">
        <f aca="false">IFERROR(LARGE(AD3:AI3,5),0)</f>
        <v>61</v>
      </c>
      <c r="BI3" s="76" t="str">
        <f aca="false">IFERROR(INDEX(AJ3:AO3,SMALL(IF(AD3:AI3=BH3,COLUMN(AD3:AI3)-COLUMN(AD3)+1),COUNTIF(AP3:AT3,BH3))),0)</f>
        <v>B2</v>
      </c>
      <c r="BJ3" s="77" t="n">
        <f aca="false">IF(COUNTIF(AD3:AI3,0)=0,IF(COUNTIFS(AD3:AI3,"*F*")=0,SUM(LARGE(AD3:AI3,{1,2,3,4,5})),IF(COUNTIFS(AD3:AI3,"*F*")=1,SUM(LARGE(AD3:AI3,{1,2,3,4,5})),IF(COUNTIFS(AD3:AI3,"*F*")=2,"C",IF(COUNTIFS(AD3:AI3,"*F*")&gt;2,"F")))),IF(COUNTIFS(AD3:AH3,"*F*")=0,SUM(AD3:AH3),IF(COUNTIFS(AD3:AH3,"*F*")=1,"C",IF(COUNTIFS(AD3:AH3,"*F*")&gt;=2,"F"))))</f>
        <v>357</v>
      </c>
      <c r="BK3" s="78" t="n">
        <f aca="false">IFERROR(BJ3/5,BJ3)</f>
        <v>71.4</v>
      </c>
    </row>
    <row r="4" customFormat="false" ht="15" hidden="false" customHeight="false" outlineLevel="0" collapsed="false">
      <c r="A4" s="64" t="n">
        <v>2</v>
      </c>
      <c r="B4" s="65" t="s">
        <v>12</v>
      </c>
      <c r="C4" s="38" t="n">
        <v>2306827</v>
      </c>
      <c r="D4" s="39" t="s">
        <v>43</v>
      </c>
      <c r="E4" s="39" t="s">
        <v>15</v>
      </c>
      <c r="F4" s="40" t="n">
        <v>101</v>
      </c>
      <c r="G4" s="40" t="n">
        <v>79</v>
      </c>
      <c r="H4" s="40" t="s">
        <v>41</v>
      </c>
      <c r="I4" s="40" t="n">
        <v>2</v>
      </c>
      <c r="J4" s="40" t="n">
        <v>91</v>
      </c>
      <c r="K4" s="40" t="s">
        <v>44</v>
      </c>
      <c r="L4" s="40" t="n">
        <v>41</v>
      </c>
      <c r="M4" s="40" t="n">
        <v>64</v>
      </c>
      <c r="N4" s="40" t="s">
        <v>41</v>
      </c>
      <c r="O4" s="40" t="n">
        <v>86</v>
      </c>
      <c r="P4" s="40" t="n">
        <v>78</v>
      </c>
      <c r="Q4" s="40" t="s">
        <v>45</v>
      </c>
      <c r="R4" s="40" t="n">
        <v>87</v>
      </c>
      <c r="S4" s="40" t="n">
        <v>77</v>
      </c>
      <c r="T4" s="40" t="s">
        <v>42</v>
      </c>
      <c r="U4" s="42"/>
      <c r="V4" s="42"/>
      <c r="W4" s="66"/>
      <c r="X4" s="67" t="n">
        <f aca="false">F4</f>
        <v>101</v>
      </c>
      <c r="Y4" s="67" t="n">
        <f aca="false">I4</f>
        <v>2</v>
      </c>
      <c r="Z4" s="67" t="n">
        <f aca="false">L4</f>
        <v>41</v>
      </c>
      <c r="AA4" s="67" t="n">
        <f aca="false">O4</f>
        <v>86</v>
      </c>
      <c r="AB4" s="67" t="n">
        <f aca="false">R4</f>
        <v>87</v>
      </c>
      <c r="AC4" s="67" t="n">
        <f aca="false">U4</f>
        <v>0</v>
      </c>
      <c r="AD4" s="68" t="n">
        <f aca="false">G4</f>
        <v>79</v>
      </c>
      <c r="AE4" s="68" t="n">
        <f aca="false">J4</f>
        <v>91</v>
      </c>
      <c r="AF4" s="68" t="n">
        <f aca="false">M4</f>
        <v>64</v>
      </c>
      <c r="AG4" s="68" t="n">
        <f aca="false">P4</f>
        <v>78</v>
      </c>
      <c r="AH4" s="68" t="n">
        <f aca="false">S4</f>
        <v>77</v>
      </c>
      <c r="AI4" s="68" t="n">
        <f aca="false">V4</f>
        <v>0</v>
      </c>
      <c r="AJ4" s="69" t="str">
        <f aca="false">H4</f>
        <v>B2</v>
      </c>
      <c r="AK4" s="69" t="str">
        <f aca="false">K4</f>
        <v>A1</v>
      </c>
      <c r="AL4" s="69" t="str">
        <f aca="false">N4</f>
        <v>B2</v>
      </c>
      <c r="AM4" s="69" t="str">
        <f aca="false">Q4</f>
        <v>A2</v>
      </c>
      <c r="AN4" s="69" t="str">
        <f aca="false">T4</f>
        <v>B1</v>
      </c>
      <c r="AO4" s="69" t="n">
        <f aca="false">W4</f>
        <v>0</v>
      </c>
      <c r="AP4" s="70" t="n">
        <f aca="false">IFERROR(LARGE(AD4:AI4,1),0)</f>
        <v>91</v>
      </c>
      <c r="AQ4" s="70" t="n">
        <f aca="false">IFERROR(LARGE(AD4:AI4,2),0)</f>
        <v>79</v>
      </c>
      <c r="AR4" s="70" t="n">
        <f aca="false">IFERROR(LARGE(AD4:AI4,3),0)</f>
        <v>78</v>
      </c>
      <c r="AS4" s="70" t="n">
        <f aca="false">IFERROR(LARGE(AD4:AI4,4),0)</f>
        <v>77</v>
      </c>
      <c r="AT4" s="70" t="n">
        <f aca="false">IFERROR(LARGE(AD4:AI4,5),0)</f>
        <v>64</v>
      </c>
      <c r="AU4" s="71" t="n">
        <f aca="false">IFERROR(INDEX(X4:AC4,SMALL(IF(AD4:AI4=AV4,COLUMN(AD4:AI4)-COLUMN(AD4)+1),COUNTIF(AP4:AP4,AV4))),0)</f>
        <v>2</v>
      </c>
      <c r="AV4" s="71" t="n">
        <f aca="false">IFERROR(LARGE(AD4:AI4,1),0)</f>
        <v>91</v>
      </c>
      <c r="AW4" s="71" t="str">
        <f aca="false">IFERROR(INDEX(AJ4:AO4,SMALL(IF(AD4:AI4=AV4,COLUMN(AD4:AI4)-COLUMN(AD4)+1),COUNTIF(AP4:AP4,AV4))),0)</f>
        <v>A1</v>
      </c>
      <c r="AX4" s="72" t="n">
        <f aca="false">IFERROR(INDEX(X4:AC4,SMALL(IF(AD4:AI4=AY4,COLUMN(AD4:AI4)-COLUMN(AD4)+1),COUNTIF(AP4:AQ4,AY4))),0)</f>
        <v>101</v>
      </c>
      <c r="AY4" s="72" t="n">
        <f aca="false">IFERROR(LARGE(AD4:AI4,2),0)</f>
        <v>79</v>
      </c>
      <c r="AZ4" s="73" t="str">
        <f aca="false">IFERROR(INDEX(AJ4:AO4,SMALL(IF(AD4:AI4=AY4,COLUMN(AD4:AI4)-COLUMN(AD4)+1),COUNTIF(AP4:AQ4,AY4))),0)</f>
        <v>B2</v>
      </c>
      <c r="BA4" s="74" t="n">
        <f aca="false">IFERROR(INDEX(X4:AC4,SMALL(IF(AD4:AI4=BB4,COLUMN(AD4:AI4)-COLUMN(AD4)+1),COUNTIF(AP4:AR4,BB4))),0)</f>
        <v>86</v>
      </c>
      <c r="BB4" s="74" t="n">
        <f aca="false">IFERROR(LARGE(AD4:AI4,3),0)</f>
        <v>78</v>
      </c>
      <c r="BC4" s="74" t="str">
        <f aca="false">IFERROR(INDEX(AJ4:AO4,SMALL(IF(AD4:AI4=BB4,COLUMN(AD4:AI4)-COLUMN(AD4)+1),COUNTIF(AP4:AR4,BB4))),0)</f>
        <v>A2</v>
      </c>
      <c r="BD4" s="75" t="n">
        <f aca="false">IFERROR(INDEX(X4:AC4,SMALL(IF(AD4:AI4=BE4,COLUMN(AD4:AI4)-COLUMN(AD4)+1),COUNTIF(AP4:AS4,BE4))),0)</f>
        <v>87</v>
      </c>
      <c r="BE4" s="75" t="n">
        <f aca="false">IFERROR(LARGE(AD4:AI4,4),0)</f>
        <v>77</v>
      </c>
      <c r="BF4" s="75" t="str">
        <f aca="false">IFERROR(INDEX(AJ4:AO4,SMALL(IF(AD4:AI4=BE4,COLUMN(AD4:AI4)-COLUMN(AD4)+1),COUNTIF(AP4:AS4,BE4))),0)</f>
        <v>B1</v>
      </c>
      <c r="BG4" s="76" t="n">
        <f aca="false">IFERROR(INDEX(X4:AC4,SMALL(IF(AD4:AI4=BH4,COLUMN(AD4:AI4)-COLUMN(AD4)+1),COUNTIF(AP4:AT4,BH4))),0)</f>
        <v>41</v>
      </c>
      <c r="BH4" s="76" t="n">
        <f aca="false">IFERROR(LARGE(AD4:AI4,5),0)</f>
        <v>64</v>
      </c>
      <c r="BI4" s="76" t="str">
        <f aca="false">IFERROR(INDEX(AJ4:AO4,SMALL(IF(AD4:AI4=BH4,COLUMN(AD4:AI4)-COLUMN(AD4)+1),COUNTIF(AP4:AT4,BH4))),0)</f>
        <v>B2</v>
      </c>
      <c r="BJ4" s="77" t="n">
        <f aca="false">IF(COUNTIF(AD4:AI4,0)=0,IF(COUNTIFS(AD4:AI4,"*F*")=0,SUM(LARGE(AD4:AI4,{1,2,3,4,5})),IF(COUNTIFS(AD4:AI4,"*F*")=1,SUM(LARGE(AD4:AI4,{1,2,3,4,5})),IF(COUNTIFS(AD4:AI4,"*F*")=2,"C",IF(COUNTIFS(AD4:AI4,"*F*")&gt;2,"F")))),IF(COUNTIFS(AD4:AH4,"*F*")=0,SUM(AD4:AH4),IF(COUNTIFS(AD4:AH4,"*F*")=1,"C",IF(COUNTIFS(AD4:AH4,"*F*")&gt;=2,"F"))))</f>
        <v>389</v>
      </c>
      <c r="BK4" s="78" t="n">
        <f aca="false">IFERROR(BJ4/5,BJ4)</f>
        <v>77.8</v>
      </c>
    </row>
    <row r="5" customFormat="false" ht="15" hidden="false" customHeight="false" outlineLevel="0" collapsed="false">
      <c r="A5" s="64" t="n">
        <v>3</v>
      </c>
      <c r="B5" s="65" t="s">
        <v>12</v>
      </c>
      <c r="C5" s="38" t="n">
        <v>2306828</v>
      </c>
      <c r="D5" s="39" t="s">
        <v>46</v>
      </c>
      <c r="E5" s="39" t="s">
        <v>19</v>
      </c>
      <c r="F5" s="40" t="n">
        <v>101</v>
      </c>
      <c r="G5" s="40" t="n">
        <v>67</v>
      </c>
      <c r="H5" s="40" t="s">
        <v>47</v>
      </c>
      <c r="I5" s="40" t="n">
        <v>2</v>
      </c>
      <c r="J5" s="40" t="n">
        <v>79</v>
      </c>
      <c r="K5" s="40" t="s">
        <v>42</v>
      </c>
      <c r="L5" s="40" t="n">
        <v>41</v>
      </c>
      <c r="M5" s="40" t="n">
        <v>44</v>
      </c>
      <c r="N5" s="40" t="s">
        <v>47</v>
      </c>
      <c r="O5" s="40" t="n">
        <v>86</v>
      </c>
      <c r="P5" s="40" t="n">
        <v>56</v>
      </c>
      <c r="Q5" s="40" t="s">
        <v>48</v>
      </c>
      <c r="R5" s="40" t="n">
        <v>87</v>
      </c>
      <c r="S5" s="40" t="n">
        <v>52</v>
      </c>
      <c r="T5" s="40" t="s">
        <v>47</v>
      </c>
      <c r="U5" s="42"/>
      <c r="V5" s="42"/>
      <c r="W5" s="66"/>
      <c r="X5" s="67" t="n">
        <f aca="false">F5</f>
        <v>101</v>
      </c>
      <c r="Y5" s="67" t="n">
        <f aca="false">I5</f>
        <v>2</v>
      </c>
      <c r="Z5" s="67" t="n">
        <f aca="false">L5</f>
        <v>41</v>
      </c>
      <c r="AA5" s="67" t="n">
        <f aca="false">O5</f>
        <v>86</v>
      </c>
      <c r="AB5" s="67" t="n">
        <f aca="false">R5</f>
        <v>87</v>
      </c>
      <c r="AC5" s="67" t="n">
        <f aca="false">U5</f>
        <v>0</v>
      </c>
      <c r="AD5" s="68" t="n">
        <f aca="false">G5</f>
        <v>67</v>
      </c>
      <c r="AE5" s="68" t="n">
        <f aca="false">J5</f>
        <v>79</v>
      </c>
      <c r="AF5" s="68" t="n">
        <f aca="false">M5</f>
        <v>44</v>
      </c>
      <c r="AG5" s="68" t="n">
        <f aca="false">P5</f>
        <v>56</v>
      </c>
      <c r="AH5" s="68" t="n">
        <f aca="false">S5</f>
        <v>52</v>
      </c>
      <c r="AI5" s="68" t="n">
        <f aca="false">V5</f>
        <v>0</v>
      </c>
      <c r="AJ5" s="69" t="str">
        <f aca="false">H5</f>
        <v>C2</v>
      </c>
      <c r="AK5" s="69" t="str">
        <f aca="false">K5</f>
        <v>B1</v>
      </c>
      <c r="AL5" s="69" t="str">
        <f aca="false">N5</f>
        <v>C2</v>
      </c>
      <c r="AM5" s="69" t="str">
        <f aca="false">Q5</f>
        <v>C1</v>
      </c>
      <c r="AN5" s="69" t="str">
        <f aca="false">T5</f>
        <v>C2</v>
      </c>
      <c r="AO5" s="69" t="n">
        <f aca="false">W5</f>
        <v>0</v>
      </c>
      <c r="AP5" s="70" t="n">
        <f aca="false">IFERROR(LARGE(AD5:AI5,1),0)</f>
        <v>79</v>
      </c>
      <c r="AQ5" s="70" t="n">
        <f aca="false">IFERROR(LARGE(AD5:AI5,2),0)</f>
        <v>67</v>
      </c>
      <c r="AR5" s="70" t="n">
        <f aca="false">IFERROR(LARGE(AD5:AI5,3),0)</f>
        <v>56</v>
      </c>
      <c r="AS5" s="70" t="n">
        <f aca="false">IFERROR(LARGE(AD5:AI5,4),0)</f>
        <v>52</v>
      </c>
      <c r="AT5" s="70" t="n">
        <f aca="false">IFERROR(LARGE(AD5:AI5,5),0)</f>
        <v>44</v>
      </c>
      <c r="AU5" s="71" t="n">
        <f aca="false">IFERROR(INDEX(X5:AC5,SMALL(IF(AD5:AI5=AV5,COLUMN(AD5:AI5)-COLUMN(AD5)+1),COUNTIF(AP5:AP5,AV5))),0)</f>
        <v>2</v>
      </c>
      <c r="AV5" s="71" t="n">
        <f aca="false">IFERROR(LARGE(AD5:AI5,1),0)</f>
        <v>79</v>
      </c>
      <c r="AW5" s="71" t="str">
        <f aca="false">IFERROR(INDEX(AJ5:AO5,SMALL(IF(AD5:AI5=AV5,COLUMN(AD5:AI5)-COLUMN(AD5)+1),COUNTIF(AP5:AP5,AV5))),0)</f>
        <v>B1</v>
      </c>
      <c r="AX5" s="72" t="n">
        <f aca="false">IFERROR(INDEX(X5:AC5,SMALL(IF(AD5:AI5=AY5,COLUMN(AD5:AI5)-COLUMN(AD5)+1),COUNTIF(AP5:AQ5,AY5))),0)</f>
        <v>101</v>
      </c>
      <c r="AY5" s="72" t="n">
        <f aca="false">IFERROR(LARGE(AD5:AI5,2),0)</f>
        <v>67</v>
      </c>
      <c r="AZ5" s="73" t="str">
        <f aca="false">IFERROR(INDEX(AJ5:AO5,SMALL(IF(AD5:AI5=AY5,COLUMN(AD5:AI5)-COLUMN(AD5)+1),COUNTIF(AP5:AQ5,AY5))),0)</f>
        <v>C2</v>
      </c>
      <c r="BA5" s="74" t="n">
        <f aca="false">IFERROR(INDEX(X5:AC5,SMALL(IF(AD5:AI5=BB5,COLUMN(AD5:AI5)-COLUMN(AD5)+1),COUNTIF(AP5:AR5,BB5))),0)</f>
        <v>86</v>
      </c>
      <c r="BB5" s="74" t="n">
        <f aca="false">IFERROR(LARGE(AD5:AI5,3),0)</f>
        <v>56</v>
      </c>
      <c r="BC5" s="74" t="str">
        <f aca="false">IFERROR(INDEX(AJ5:AO5,SMALL(IF(AD5:AI5=BB5,COLUMN(AD5:AI5)-COLUMN(AD5)+1),COUNTIF(AP5:AR5,BB5))),0)</f>
        <v>C1</v>
      </c>
      <c r="BD5" s="75" t="n">
        <f aca="false">IFERROR(INDEX(X5:AC5,SMALL(IF(AD5:AI5=BE5,COLUMN(AD5:AI5)-COLUMN(AD5)+1),COUNTIF(AP5:AS5,BE5))),0)</f>
        <v>87</v>
      </c>
      <c r="BE5" s="75" t="n">
        <f aca="false">IFERROR(LARGE(AD5:AI5,4),0)</f>
        <v>52</v>
      </c>
      <c r="BF5" s="75" t="str">
        <f aca="false">IFERROR(INDEX(AJ5:AO5,SMALL(IF(AD5:AI5=BE5,COLUMN(AD5:AI5)-COLUMN(AD5)+1),COUNTIF(AP5:AS5,BE5))),0)</f>
        <v>C2</v>
      </c>
      <c r="BG5" s="76" t="n">
        <f aca="false">IFERROR(INDEX(X5:AC5,SMALL(IF(AD5:AI5=BH5,COLUMN(AD5:AI5)-COLUMN(AD5)+1),COUNTIF(AP5:AT5,BH5))),0)</f>
        <v>41</v>
      </c>
      <c r="BH5" s="76" t="n">
        <f aca="false">IFERROR(LARGE(AD5:AI5,5),0)</f>
        <v>44</v>
      </c>
      <c r="BI5" s="76" t="str">
        <f aca="false">IFERROR(INDEX(AJ5:AO5,SMALL(IF(AD5:AI5=BH5,COLUMN(AD5:AI5)-COLUMN(AD5)+1),COUNTIF(AP5:AT5,BH5))),0)</f>
        <v>C2</v>
      </c>
      <c r="BJ5" s="77" t="n">
        <f aca="false">IF(COUNTIF(AD5:AI5,0)=0,IF(COUNTIFS(AD5:AI5,"*F*")=0,SUM(LARGE(AD5:AI5,{1,2,3,4,5})),IF(COUNTIFS(AD5:AI5,"*F*")=1,SUM(LARGE(AD5:AI5,{1,2,3,4,5})),IF(COUNTIFS(AD5:AI5,"*F*")=2,"C",IF(COUNTIFS(AD5:AI5,"*F*")&gt;2,"F")))),IF(COUNTIFS(AD5:AH5,"*F*")=0,SUM(AD5:AH5),IF(COUNTIFS(AD5:AH5,"*F*")=1,"C",IF(COUNTIFS(AD5:AH5,"*F*")&gt;=2,"F"))))</f>
        <v>298</v>
      </c>
      <c r="BK5" s="78" t="n">
        <f aca="false">IFERROR(BJ5/5,BJ5)</f>
        <v>59.6</v>
      </c>
    </row>
    <row r="6" customFormat="false" ht="15" hidden="false" customHeight="true" outlineLevel="0" collapsed="false">
      <c r="A6" s="64" t="n">
        <v>4</v>
      </c>
      <c r="B6" s="65" t="s">
        <v>12</v>
      </c>
      <c r="C6" s="38" t="n">
        <v>2306829</v>
      </c>
      <c r="D6" s="39" t="s">
        <v>49</v>
      </c>
      <c r="E6" s="39" t="s">
        <v>19</v>
      </c>
      <c r="F6" s="40" t="n">
        <v>101</v>
      </c>
      <c r="G6" s="40" t="n">
        <v>69</v>
      </c>
      <c r="H6" s="40" t="s">
        <v>47</v>
      </c>
      <c r="I6" s="40" t="n">
        <v>2</v>
      </c>
      <c r="J6" s="40" t="n">
        <v>72</v>
      </c>
      <c r="K6" s="40" t="s">
        <v>41</v>
      </c>
      <c r="L6" s="40" t="n">
        <v>41</v>
      </c>
      <c r="M6" s="40" t="n">
        <v>45</v>
      </c>
      <c r="N6" s="40" t="s">
        <v>47</v>
      </c>
      <c r="O6" s="40" t="n">
        <v>86</v>
      </c>
      <c r="P6" s="40" t="n">
        <v>44</v>
      </c>
      <c r="Q6" s="40" t="s">
        <v>47</v>
      </c>
      <c r="R6" s="40" t="n">
        <v>87</v>
      </c>
      <c r="S6" s="40" t="n">
        <v>50</v>
      </c>
      <c r="T6" s="40" t="s">
        <v>47</v>
      </c>
      <c r="U6" s="42"/>
      <c r="V6" s="42"/>
      <c r="W6" s="66"/>
      <c r="X6" s="67" t="n">
        <f aca="false">F6</f>
        <v>101</v>
      </c>
      <c r="Y6" s="67" t="n">
        <f aca="false">I6</f>
        <v>2</v>
      </c>
      <c r="Z6" s="67" t="n">
        <f aca="false">L6</f>
        <v>41</v>
      </c>
      <c r="AA6" s="67" t="n">
        <f aca="false">O6</f>
        <v>86</v>
      </c>
      <c r="AB6" s="67" t="n">
        <f aca="false">R6</f>
        <v>87</v>
      </c>
      <c r="AC6" s="67" t="n">
        <f aca="false">U6</f>
        <v>0</v>
      </c>
      <c r="AD6" s="68" t="n">
        <f aca="false">G6</f>
        <v>69</v>
      </c>
      <c r="AE6" s="68" t="n">
        <f aca="false">J6</f>
        <v>72</v>
      </c>
      <c r="AF6" s="68" t="n">
        <f aca="false">M6</f>
        <v>45</v>
      </c>
      <c r="AG6" s="68" t="n">
        <f aca="false">P6</f>
        <v>44</v>
      </c>
      <c r="AH6" s="68" t="n">
        <f aca="false">S6</f>
        <v>50</v>
      </c>
      <c r="AI6" s="68" t="n">
        <f aca="false">V6</f>
        <v>0</v>
      </c>
      <c r="AJ6" s="69" t="str">
        <f aca="false">H6</f>
        <v>C2</v>
      </c>
      <c r="AK6" s="69" t="str">
        <f aca="false">K6</f>
        <v>B2</v>
      </c>
      <c r="AL6" s="69" t="str">
        <f aca="false">N6</f>
        <v>C2</v>
      </c>
      <c r="AM6" s="69" t="str">
        <f aca="false">Q6</f>
        <v>C2</v>
      </c>
      <c r="AN6" s="69" t="str">
        <f aca="false">T6</f>
        <v>C2</v>
      </c>
      <c r="AO6" s="69" t="n">
        <f aca="false">W6</f>
        <v>0</v>
      </c>
      <c r="AP6" s="70" t="n">
        <f aca="false">IFERROR(LARGE(AD6:AI6,1),0)</f>
        <v>72</v>
      </c>
      <c r="AQ6" s="70" t="n">
        <f aca="false">IFERROR(LARGE(AD6:AI6,2),0)</f>
        <v>69</v>
      </c>
      <c r="AR6" s="70" t="n">
        <f aca="false">IFERROR(LARGE(AD6:AI6,3),0)</f>
        <v>50</v>
      </c>
      <c r="AS6" s="70" t="n">
        <f aca="false">IFERROR(LARGE(AD6:AI6,4),0)</f>
        <v>45</v>
      </c>
      <c r="AT6" s="70" t="n">
        <f aca="false">IFERROR(LARGE(AD6:AI6,5),0)</f>
        <v>44</v>
      </c>
      <c r="AU6" s="71" t="n">
        <f aca="false">IFERROR(INDEX(X6:AC6,SMALL(IF(AD6:AI6=AV6,COLUMN(AD6:AI6)-COLUMN(AD6)+1),COUNTIF(AP6:AP6,AV6))),0)</f>
        <v>2</v>
      </c>
      <c r="AV6" s="71" t="n">
        <f aca="false">IFERROR(LARGE(AD6:AI6,1),0)</f>
        <v>72</v>
      </c>
      <c r="AW6" s="71" t="str">
        <f aca="false">IFERROR(INDEX(AJ6:AO6,SMALL(IF(AD6:AI6=AV6,COLUMN(AD6:AI6)-COLUMN(AD6)+1),COUNTIF(AP6:AP6,AV6))),0)</f>
        <v>B2</v>
      </c>
      <c r="AX6" s="72" t="n">
        <f aca="false">IFERROR(INDEX(X6:AC6,SMALL(IF(AD6:AI6=AY6,COLUMN(AD6:AI6)-COLUMN(AD6)+1),COUNTIF(AP6:AQ6,AY6))),0)</f>
        <v>101</v>
      </c>
      <c r="AY6" s="72" t="n">
        <f aca="false">IFERROR(LARGE(AD6:AI6,2),0)</f>
        <v>69</v>
      </c>
      <c r="AZ6" s="73" t="str">
        <f aca="false">IFERROR(INDEX(AJ6:AO6,SMALL(IF(AD6:AI6=AY6,COLUMN(AD6:AI6)-COLUMN(AD6)+1),COUNTIF(AP6:AQ6,AY6))),0)</f>
        <v>C2</v>
      </c>
      <c r="BA6" s="74" t="n">
        <f aca="false">IFERROR(INDEX(X6:AC6,SMALL(IF(AD6:AI6=BB6,COLUMN(AD6:AI6)-COLUMN(AD6)+1),COUNTIF(AP6:AR6,BB6))),0)</f>
        <v>87</v>
      </c>
      <c r="BB6" s="74" t="n">
        <f aca="false">IFERROR(LARGE(AD6:AI6,3),0)</f>
        <v>50</v>
      </c>
      <c r="BC6" s="74" t="str">
        <f aca="false">IFERROR(INDEX(AJ6:AO6,SMALL(IF(AD6:AI6=BB6,COLUMN(AD6:AI6)-COLUMN(AD6)+1),COUNTIF(AP6:AR6,BB6))),0)</f>
        <v>C2</v>
      </c>
      <c r="BD6" s="75" t="n">
        <f aca="false">IFERROR(INDEX(X6:AC6,SMALL(IF(AD6:AI6=BE6,COLUMN(AD6:AI6)-COLUMN(AD6)+1),COUNTIF(AP6:AS6,BE6))),0)</f>
        <v>41</v>
      </c>
      <c r="BE6" s="75" t="n">
        <f aca="false">IFERROR(LARGE(AD6:AI6,4),0)</f>
        <v>45</v>
      </c>
      <c r="BF6" s="75" t="str">
        <f aca="false">IFERROR(INDEX(AJ6:AO6,SMALL(IF(AD6:AI6=BE6,COLUMN(AD6:AI6)-COLUMN(AD6)+1),COUNTIF(AP6:AS6,BE6))),0)</f>
        <v>C2</v>
      </c>
      <c r="BG6" s="76" t="n">
        <f aca="false">IFERROR(INDEX(X6:AC6,SMALL(IF(AD6:AI6=BH6,COLUMN(AD6:AI6)-COLUMN(AD6)+1),COUNTIF(AP6:AT6,BH6))),0)</f>
        <v>86</v>
      </c>
      <c r="BH6" s="76" t="n">
        <f aca="false">IFERROR(LARGE(AD6:AI6,5),0)</f>
        <v>44</v>
      </c>
      <c r="BI6" s="76" t="str">
        <f aca="false">IFERROR(INDEX(AJ6:AO6,SMALL(IF(AD6:AI6=BH6,COLUMN(AD6:AI6)-COLUMN(AD6)+1),COUNTIF(AP6:AT6,BH6))),0)</f>
        <v>C2</v>
      </c>
      <c r="BJ6" s="77" t="n">
        <f aca="false">IF(COUNTIF(AD6:AI6,0)=0,IF(COUNTIFS(AD6:AI6,"*F*")=0,SUM(LARGE(AD6:AI6,{1,2,3,4,5})),IF(COUNTIFS(AD6:AI6,"*F*")=1,SUM(LARGE(AD6:AI6,{1,2,3,4,5})),IF(COUNTIFS(AD6:AI6,"*F*")=2,"C",IF(COUNTIFS(AD6:AI6,"*F*")&gt;2,"F")))),IF(COUNTIFS(AD6:AH6,"*F*")=0,SUM(AD6:AH6),IF(COUNTIFS(AD6:AH6,"*F*")=1,"C",IF(COUNTIFS(AD6:AH6,"*F*")&gt;=2,"F"))))</f>
        <v>280</v>
      </c>
      <c r="BK6" s="78" t="n">
        <f aca="false">IFERROR(BJ6/5,BJ6)</f>
        <v>56</v>
      </c>
    </row>
    <row r="7" customFormat="false" ht="15" hidden="false" customHeight="false" outlineLevel="0" collapsed="false">
      <c r="A7" s="64" t="n">
        <v>5</v>
      </c>
      <c r="B7" s="65" t="s">
        <v>12</v>
      </c>
      <c r="C7" s="38" t="n">
        <v>2306830</v>
      </c>
      <c r="D7" s="39" t="s">
        <v>50</v>
      </c>
      <c r="E7" s="39" t="s">
        <v>15</v>
      </c>
      <c r="F7" s="40" t="n">
        <v>101</v>
      </c>
      <c r="G7" s="40" t="n">
        <v>70</v>
      </c>
      <c r="H7" s="40" t="s">
        <v>47</v>
      </c>
      <c r="I7" s="40" t="n">
        <v>2</v>
      </c>
      <c r="J7" s="40" t="n">
        <v>81</v>
      </c>
      <c r="K7" s="40" t="s">
        <v>42</v>
      </c>
      <c r="L7" s="40" t="n">
        <v>41</v>
      </c>
      <c r="M7" s="40" t="n">
        <v>61</v>
      </c>
      <c r="N7" s="40" t="s">
        <v>41</v>
      </c>
      <c r="O7" s="40" t="n">
        <v>86</v>
      </c>
      <c r="P7" s="40" t="n">
        <v>69</v>
      </c>
      <c r="Q7" s="40" t="s">
        <v>42</v>
      </c>
      <c r="R7" s="40" t="n">
        <v>87</v>
      </c>
      <c r="S7" s="40" t="n">
        <v>74</v>
      </c>
      <c r="T7" s="40" t="s">
        <v>42</v>
      </c>
      <c r="U7" s="42"/>
      <c r="V7" s="42"/>
      <c r="W7" s="66"/>
      <c r="X7" s="67" t="n">
        <f aca="false">F7</f>
        <v>101</v>
      </c>
      <c r="Y7" s="67" t="n">
        <f aca="false">I7</f>
        <v>2</v>
      </c>
      <c r="Z7" s="67" t="n">
        <f aca="false">L7</f>
        <v>41</v>
      </c>
      <c r="AA7" s="67" t="n">
        <f aca="false">O7</f>
        <v>86</v>
      </c>
      <c r="AB7" s="67" t="n">
        <f aca="false">R7</f>
        <v>87</v>
      </c>
      <c r="AC7" s="67" t="n">
        <f aca="false">U7</f>
        <v>0</v>
      </c>
      <c r="AD7" s="68" t="n">
        <f aca="false">G7</f>
        <v>70</v>
      </c>
      <c r="AE7" s="68" t="n">
        <f aca="false">J7</f>
        <v>81</v>
      </c>
      <c r="AF7" s="68" t="n">
        <f aca="false">M7</f>
        <v>61</v>
      </c>
      <c r="AG7" s="68" t="n">
        <f aca="false">P7</f>
        <v>69</v>
      </c>
      <c r="AH7" s="68" t="n">
        <f aca="false">S7</f>
        <v>74</v>
      </c>
      <c r="AI7" s="68" t="n">
        <f aca="false">V7</f>
        <v>0</v>
      </c>
      <c r="AJ7" s="69" t="str">
        <f aca="false">H7</f>
        <v>C2</v>
      </c>
      <c r="AK7" s="69" t="str">
        <f aca="false">K7</f>
        <v>B1</v>
      </c>
      <c r="AL7" s="69" t="str">
        <f aca="false">N7</f>
        <v>B2</v>
      </c>
      <c r="AM7" s="69" t="str">
        <f aca="false">Q7</f>
        <v>B1</v>
      </c>
      <c r="AN7" s="69" t="str">
        <f aca="false">T7</f>
        <v>B1</v>
      </c>
      <c r="AO7" s="69" t="n">
        <f aca="false">W7</f>
        <v>0</v>
      </c>
      <c r="AP7" s="70" t="n">
        <f aca="false">IFERROR(LARGE(AD7:AI7,1),0)</f>
        <v>81</v>
      </c>
      <c r="AQ7" s="70" t="n">
        <f aca="false">IFERROR(LARGE(AD7:AI7,2),0)</f>
        <v>74</v>
      </c>
      <c r="AR7" s="70" t="n">
        <f aca="false">IFERROR(LARGE(AD7:AI7,3),0)</f>
        <v>70</v>
      </c>
      <c r="AS7" s="70" t="n">
        <f aca="false">IFERROR(LARGE(AD7:AI7,4),0)</f>
        <v>69</v>
      </c>
      <c r="AT7" s="70" t="n">
        <f aca="false">IFERROR(LARGE(AD7:AI7,5),0)</f>
        <v>61</v>
      </c>
      <c r="AU7" s="71" t="n">
        <f aca="false">IFERROR(INDEX(X7:AC7,SMALL(IF(AD7:AI7=AV7,COLUMN(AD7:AI7)-COLUMN(AD7)+1),COUNTIF(AP7:AP7,AV7))),0)</f>
        <v>2</v>
      </c>
      <c r="AV7" s="71" t="n">
        <f aca="false">IFERROR(LARGE(AD7:AI7,1),0)</f>
        <v>81</v>
      </c>
      <c r="AW7" s="71" t="str">
        <f aca="false">IFERROR(INDEX(AJ7:AO7,SMALL(IF(AD7:AI7=AV7,COLUMN(AD7:AI7)-COLUMN(AD7)+1),COUNTIF(AP7:AP7,AV7))),0)</f>
        <v>B1</v>
      </c>
      <c r="AX7" s="72" t="n">
        <f aca="false">IFERROR(INDEX(X7:AC7,SMALL(IF(AD7:AI7=AY7,COLUMN(AD7:AI7)-COLUMN(AD7)+1),COUNTIF(AP7:AQ7,AY7))),0)</f>
        <v>87</v>
      </c>
      <c r="AY7" s="72" t="n">
        <f aca="false">IFERROR(LARGE(AD7:AI7,2),0)</f>
        <v>74</v>
      </c>
      <c r="AZ7" s="73" t="str">
        <f aca="false">IFERROR(INDEX(AJ7:AO7,SMALL(IF(AD7:AI7=AY7,COLUMN(AD7:AI7)-COLUMN(AD7)+1),COUNTIF(AP7:AQ7,AY7))),0)</f>
        <v>B1</v>
      </c>
      <c r="BA7" s="74" t="n">
        <f aca="false">IFERROR(INDEX(X7:AC7,SMALL(IF(AD7:AI7=BB7,COLUMN(AD7:AI7)-COLUMN(AD7)+1),COUNTIF(AP7:AR7,BB7))),0)</f>
        <v>101</v>
      </c>
      <c r="BB7" s="74" t="n">
        <f aca="false">IFERROR(LARGE(AD7:AI7,3),0)</f>
        <v>70</v>
      </c>
      <c r="BC7" s="74" t="str">
        <f aca="false">IFERROR(INDEX(AJ7:AO7,SMALL(IF(AD7:AI7=BB7,COLUMN(AD7:AI7)-COLUMN(AD7)+1),COUNTIF(AP7:AR7,BB7))),0)</f>
        <v>C2</v>
      </c>
      <c r="BD7" s="75" t="n">
        <f aca="false">IFERROR(INDEX(X7:AC7,SMALL(IF(AD7:AI7=BE7,COLUMN(AD7:AI7)-COLUMN(AD7)+1),COUNTIF(AP7:AS7,BE7))),0)</f>
        <v>86</v>
      </c>
      <c r="BE7" s="75" t="n">
        <f aca="false">IFERROR(LARGE(AD7:AI7,4),0)</f>
        <v>69</v>
      </c>
      <c r="BF7" s="75" t="str">
        <f aca="false">IFERROR(INDEX(AJ7:AO7,SMALL(IF(AD7:AI7=BE7,COLUMN(AD7:AI7)-COLUMN(AD7)+1),COUNTIF(AP7:AS7,BE7))),0)</f>
        <v>B1</v>
      </c>
      <c r="BG7" s="76" t="n">
        <f aca="false">IFERROR(INDEX(X7:AC7,SMALL(IF(AD7:AI7=BH7,COLUMN(AD7:AI7)-COLUMN(AD7)+1),COUNTIF(AP7:AT7,BH7))),0)</f>
        <v>41</v>
      </c>
      <c r="BH7" s="76" t="n">
        <f aca="false">IFERROR(LARGE(AD7:AI7,5),0)</f>
        <v>61</v>
      </c>
      <c r="BI7" s="76" t="str">
        <f aca="false">IFERROR(INDEX(AJ7:AO7,SMALL(IF(AD7:AI7=BH7,COLUMN(AD7:AI7)-COLUMN(AD7)+1),COUNTIF(AP7:AT7,BH7))),0)</f>
        <v>B2</v>
      </c>
      <c r="BJ7" s="77" t="n">
        <f aca="false">IF(COUNTIF(AD7:AI7,0)=0,IF(COUNTIFS(AD7:AI7,"*F*")=0,SUM(LARGE(AD7:AI7,{1,2,3,4,5})),IF(COUNTIFS(AD7:AI7,"*F*")=1,SUM(LARGE(AD7:AI7,{1,2,3,4,5})),IF(COUNTIFS(AD7:AI7,"*F*")=2,"C",IF(COUNTIFS(AD7:AI7,"*F*")&gt;2,"F")))),IF(COUNTIFS(AD7:AH7,"*F*")=0,SUM(AD7:AH7),IF(COUNTIFS(AD7:AH7,"*F*")=1,"C",IF(COUNTIFS(AD7:AH7,"*F*")&gt;=2,"F"))))</f>
        <v>355</v>
      </c>
      <c r="BK7" s="78" t="n">
        <f aca="false">IFERROR(BJ7/5,BJ7)</f>
        <v>71</v>
      </c>
    </row>
    <row r="8" customFormat="false" ht="15" hidden="false" customHeight="false" outlineLevel="0" collapsed="false">
      <c r="A8" s="64" t="n">
        <v>6</v>
      </c>
      <c r="B8" s="65" t="s">
        <v>12</v>
      </c>
      <c r="C8" s="38" t="n">
        <v>2306831</v>
      </c>
      <c r="D8" s="39" t="s">
        <v>51</v>
      </c>
      <c r="E8" s="39" t="s">
        <v>19</v>
      </c>
      <c r="F8" s="40" t="n">
        <v>101</v>
      </c>
      <c r="G8" s="40" t="n">
        <v>66</v>
      </c>
      <c r="H8" s="40" t="s">
        <v>47</v>
      </c>
      <c r="I8" s="40" t="n">
        <v>2</v>
      </c>
      <c r="J8" s="40" t="n">
        <v>86</v>
      </c>
      <c r="K8" s="40" t="s">
        <v>45</v>
      </c>
      <c r="L8" s="40" t="n">
        <v>41</v>
      </c>
      <c r="M8" s="40" t="n">
        <v>55</v>
      </c>
      <c r="N8" s="40" t="s">
        <v>48</v>
      </c>
      <c r="O8" s="40" t="n">
        <v>86</v>
      </c>
      <c r="P8" s="40" t="n">
        <v>63</v>
      </c>
      <c r="Q8" s="40" t="s">
        <v>41</v>
      </c>
      <c r="R8" s="40" t="n">
        <v>87</v>
      </c>
      <c r="S8" s="40" t="n">
        <v>42</v>
      </c>
      <c r="T8" s="40" t="s">
        <v>52</v>
      </c>
      <c r="U8" s="42"/>
      <c r="V8" s="42"/>
      <c r="W8" s="66"/>
      <c r="X8" s="67" t="n">
        <f aca="false">F8</f>
        <v>101</v>
      </c>
      <c r="Y8" s="67" t="n">
        <f aca="false">I8</f>
        <v>2</v>
      </c>
      <c r="Z8" s="67" t="n">
        <f aca="false">L8</f>
        <v>41</v>
      </c>
      <c r="AA8" s="67" t="n">
        <f aca="false">O8</f>
        <v>86</v>
      </c>
      <c r="AB8" s="67" t="n">
        <f aca="false">R8</f>
        <v>87</v>
      </c>
      <c r="AC8" s="67" t="n">
        <f aca="false">U8</f>
        <v>0</v>
      </c>
      <c r="AD8" s="68" t="n">
        <f aca="false">G8</f>
        <v>66</v>
      </c>
      <c r="AE8" s="68" t="n">
        <f aca="false">J8</f>
        <v>86</v>
      </c>
      <c r="AF8" s="68" t="n">
        <f aca="false">M8</f>
        <v>55</v>
      </c>
      <c r="AG8" s="68" t="n">
        <f aca="false">P8</f>
        <v>63</v>
      </c>
      <c r="AH8" s="68" t="n">
        <f aca="false">S8</f>
        <v>42</v>
      </c>
      <c r="AI8" s="68" t="n">
        <f aca="false">V8</f>
        <v>0</v>
      </c>
      <c r="AJ8" s="69" t="str">
        <f aca="false">H8</f>
        <v>C2</v>
      </c>
      <c r="AK8" s="69" t="str">
        <f aca="false">K8</f>
        <v>A2</v>
      </c>
      <c r="AL8" s="69" t="str">
        <f aca="false">N8</f>
        <v>C1</v>
      </c>
      <c r="AM8" s="69" t="str">
        <f aca="false">Q8</f>
        <v>B2</v>
      </c>
      <c r="AN8" s="69" t="str">
        <f aca="false">T8</f>
        <v>D1</v>
      </c>
      <c r="AO8" s="69" t="n">
        <f aca="false">W8</f>
        <v>0</v>
      </c>
      <c r="AP8" s="70" t="n">
        <f aca="false">IFERROR(LARGE(AD8:AI8,1),0)</f>
        <v>86</v>
      </c>
      <c r="AQ8" s="70" t="n">
        <f aca="false">IFERROR(LARGE(AD8:AI8,2),0)</f>
        <v>66</v>
      </c>
      <c r="AR8" s="70" t="n">
        <f aca="false">IFERROR(LARGE(AD8:AI8,3),0)</f>
        <v>63</v>
      </c>
      <c r="AS8" s="70" t="n">
        <f aca="false">IFERROR(LARGE(AD8:AI8,4),0)</f>
        <v>55</v>
      </c>
      <c r="AT8" s="70" t="n">
        <f aca="false">IFERROR(LARGE(AD8:AI8,5),0)</f>
        <v>42</v>
      </c>
      <c r="AU8" s="71" t="n">
        <f aca="false">IFERROR(INDEX(X8:AC8,SMALL(IF(AD8:AI8=AV8,COLUMN(AD8:AI8)-COLUMN(AD8)+1),COUNTIF(AP8:AP8,AV8))),0)</f>
        <v>2</v>
      </c>
      <c r="AV8" s="71" t="n">
        <f aca="false">IFERROR(LARGE(AD8:AI8,1),0)</f>
        <v>86</v>
      </c>
      <c r="AW8" s="71" t="str">
        <f aca="false">IFERROR(INDEX(AJ8:AO8,SMALL(IF(AD8:AI8=AV8,COLUMN(AD8:AI8)-COLUMN(AD8)+1),COUNTIF(AP8:AP8,AV8))),0)</f>
        <v>A2</v>
      </c>
      <c r="AX8" s="72" t="n">
        <f aca="false">IFERROR(INDEX(X8:AC8,SMALL(IF(AD8:AI8=AY8,COLUMN(AD8:AI8)-COLUMN(AD8)+1),COUNTIF(AP8:AQ8,AY8))),0)</f>
        <v>101</v>
      </c>
      <c r="AY8" s="72" t="n">
        <f aca="false">IFERROR(LARGE(AD8:AI8,2),0)</f>
        <v>66</v>
      </c>
      <c r="AZ8" s="73" t="str">
        <f aca="false">IFERROR(INDEX(AJ8:AO8,SMALL(IF(AD8:AI8=AY8,COLUMN(AD8:AI8)-COLUMN(AD8)+1),COUNTIF(AP8:AQ8,AY8))),0)</f>
        <v>C2</v>
      </c>
      <c r="BA8" s="74" t="n">
        <f aca="false">IFERROR(INDEX(X8:AC8,SMALL(IF(AD8:AI8=BB8,COLUMN(AD8:AI8)-COLUMN(AD8)+1),COUNTIF(AP8:AR8,BB8))),0)</f>
        <v>86</v>
      </c>
      <c r="BB8" s="74" t="n">
        <f aca="false">IFERROR(LARGE(AD8:AI8,3),0)</f>
        <v>63</v>
      </c>
      <c r="BC8" s="74" t="str">
        <f aca="false">IFERROR(INDEX(AJ8:AO8,SMALL(IF(AD8:AI8=BB8,COLUMN(AD8:AI8)-COLUMN(AD8)+1),COUNTIF(AP8:AR8,BB8))),0)</f>
        <v>B2</v>
      </c>
      <c r="BD8" s="75" t="n">
        <f aca="false">IFERROR(INDEX(X8:AC8,SMALL(IF(AD8:AI8=BE8,COLUMN(AD8:AI8)-COLUMN(AD8)+1),COUNTIF(AP8:AS8,BE8))),0)</f>
        <v>41</v>
      </c>
      <c r="BE8" s="75" t="n">
        <f aca="false">IFERROR(LARGE(AD8:AI8,4),0)</f>
        <v>55</v>
      </c>
      <c r="BF8" s="75" t="str">
        <f aca="false">IFERROR(INDEX(AJ8:AO8,SMALL(IF(AD8:AI8=BE8,COLUMN(AD8:AI8)-COLUMN(AD8)+1),COUNTIF(AP8:AS8,BE8))),0)</f>
        <v>C1</v>
      </c>
      <c r="BG8" s="76" t="n">
        <f aca="false">IFERROR(INDEX(X8:AC8,SMALL(IF(AD8:AI8=BH8,COLUMN(AD8:AI8)-COLUMN(AD8)+1),COUNTIF(AP8:AT8,BH8))),0)</f>
        <v>87</v>
      </c>
      <c r="BH8" s="76" t="n">
        <f aca="false">IFERROR(LARGE(AD8:AI8,5),0)</f>
        <v>42</v>
      </c>
      <c r="BI8" s="76" t="str">
        <f aca="false">IFERROR(INDEX(AJ8:AO8,SMALL(IF(AD8:AI8=BH8,COLUMN(AD8:AI8)-COLUMN(AD8)+1),COUNTIF(AP8:AT8,BH8))),0)</f>
        <v>D1</v>
      </c>
      <c r="BJ8" s="77" t="n">
        <f aca="false">IF(COUNTIF(AD8:AI8,0)=0,IF(COUNTIFS(AD8:AI8,"*F*")=0,SUM(LARGE(AD8:AI8,{1,2,3,4,5})),IF(COUNTIFS(AD8:AI8,"*F*")=1,SUM(LARGE(AD8:AI8,{1,2,3,4,5})),IF(COUNTIFS(AD8:AI8,"*F*")=2,"C",IF(COUNTIFS(AD8:AI8,"*F*")&gt;2,"F")))),IF(COUNTIFS(AD8:AH8,"*F*")=0,SUM(AD8:AH8),IF(COUNTIFS(AD8:AH8,"*F*")=1,"C",IF(COUNTIFS(AD8:AH8,"*F*")&gt;=2,"F"))))</f>
        <v>312</v>
      </c>
      <c r="BK8" s="78" t="n">
        <f aca="false">IFERROR(BJ8/5,BJ8)</f>
        <v>62.4</v>
      </c>
    </row>
    <row r="9" customFormat="false" ht="15" hidden="false" customHeight="false" outlineLevel="0" collapsed="false">
      <c r="A9" s="64" t="n">
        <v>7</v>
      </c>
      <c r="B9" s="65" t="s">
        <v>12</v>
      </c>
      <c r="C9" s="38" t="n">
        <v>2306832</v>
      </c>
      <c r="D9" s="39" t="s">
        <v>53</v>
      </c>
      <c r="E9" s="39" t="s">
        <v>15</v>
      </c>
      <c r="F9" s="40" t="n">
        <v>101</v>
      </c>
      <c r="G9" s="40" t="n">
        <v>53</v>
      </c>
      <c r="H9" s="40" t="s">
        <v>54</v>
      </c>
      <c r="I9" s="40" t="n">
        <v>2</v>
      </c>
      <c r="J9" s="40" t="n">
        <v>56</v>
      </c>
      <c r="K9" s="40" t="s">
        <v>52</v>
      </c>
      <c r="L9" s="40" t="n">
        <v>41</v>
      </c>
      <c r="M9" s="40" t="n">
        <v>33</v>
      </c>
      <c r="N9" s="40" t="s">
        <v>54</v>
      </c>
      <c r="O9" s="40" t="n">
        <v>86</v>
      </c>
      <c r="P9" s="40" t="n">
        <v>37</v>
      </c>
      <c r="Q9" s="40" t="s">
        <v>52</v>
      </c>
      <c r="R9" s="40" t="n">
        <v>87</v>
      </c>
      <c r="S9" s="40" t="n">
        <v>33</v>
      </c>
      <c r="T9" s="40" t="s">
        <v>54</v>
      </c>
      <c r="U9" s="42"/>
      <c r="V9" s="42"/>
      <c r="W9" s="66"/>
      <c r="X9" s="67" t="n">
        <f aca="false">F9</f>
        <v>101</v>
      </c>
      <c r="Y9" s="67" t="n">
        <f aca="false">I9</f>
        <v>2</v>
      </c>
      <c r="Z9" s="67" t="n">
        <f aca="false">L9</f>
        <v>41</v>
      </c>
      <c r="AA9" s="67" t="n">
        <f aca="false">O9</f>
        <v>86</v>
      </c>
      <c r="AB9" s="67" t="n">
        <f aca="false">R9</f>
        <v>87</v>
      </c>
      <c r="AC9" s="67" t="n">
        <f aca="false">U9</f>
        <v>0</v>
      </c>
      <c r="AD9" s="68" t="n">
        <f aca="false">G9</f>
        <v>53</v>
      </c>
      <c r="AE9" s="68" t="n">
        <f aca="false">J9</f>
        <v>56</v>
      </c>
      <c r="AF9" s="68" t="n">
        <f aca="false">M9</f>
        <v>33</v>
      </c>
      <c r="AG9" s="68" t="n">
        <f aca="false">P9</f>
        <v>37</v>
      </c>
      <c r="AH9" s="68" t="n">
        <f aca="false">S9</f>
        <v>33</v>
      </c>
      <c r="AI9" s="68" t="n">
        <f aca="false">V9</f>
        <v>0</v>
      </c>
      <c r="AJ9" s="69" t="str">
        <f aca="false">H9</f>
        <v>D2</v>
      </c>
      <c r="AK9" s="69" t="str">
        <f aca="false">K9</f>
        <v>D1</v>
      </c>
      <c r="AL9" s="69" t="str">
        <f aca="false">N9</f>
        <v>D2</v>
      </c>
      <c r="AM9" s="69" t="str">
        <f aca="false">Q9</f>
        <v>D1</v>
      </c>
      <c r="AN9" s="69" t="str">
        <f aca="false">T9</f>
        <v>D2</v>
      </c>
      <c r="AO9" s="69" t="n">
        <f aca="false">W9</f>
        <v>0</v>
      </c>
      <c r="AP9" s="70" t="n">
        <f aca="false">IFERROR(LARGE(AD9:AI9,1),0)</f>
        <v>56</v>
      </c>
      <c r="AQ9" s="70" t="n">
        <f aca="false">IFERROR(LARGE(AD9:AI9,2),0)</f>
        <v>53</v>
      </c>
      <c r="AR9" s="70" t="n">
        <f aca="false">IFERROR(LARGE(AD9:AI9,3),0)</f>
        <v>37</v>
      </c>
      <c r="AS9" s="70" t="n">
        <f aca="false">IFERROR(LARGE(AD9:AI9,4),0)</f>
        <v>33</v>
      </c>
      <c r="AT9" s="70" t="n">
        <f aca="false">IFERROR(LARGE(AD9:AI9,5),0)</f>
        <v>33</v>
      </c>
      <c r="AU9" s="71" t="n">
        <f aca="false">IFERROR(INDEX(X9:AC9,SMALL(IF(AD9:AI9=AV9,COLUMN(AD9:AI9)-COLUMN(AD9)+1),COUNTIF(AP9:AP9,AV9))),0)</f>
        <v>2</v>
      </c>
      <c r="AV9" s="71" t="n">
        <f aca="false">IFERROR(LARGE(AD9:AI9,1),0)</f>
        <v>56</v>
      </c>
      <c r="AW9" s="71" t="str">
        <f aca="false">IFERROR(INDEX(AJ9:AO9,SMALL(IF(AD9:AI9=AV9,COLUMN(AD9:AI9)-COLUMN(AD9)+1),COUNTIF(AP9:AP9,AV9))),0)</f>
        <v>D1</v>
      </c>
      <c r="AX9" s="72" t="n">
        <f aca="false">IFERROR(INDEX(X9:AC9,SMALL(IF(AD9:AI9=AY9,COLUMN(AD9:AI9)-COLUMN(AD9)+1),COUNTIF(AP9:AQ9,AY9))),0)</f>
        <v>101</v>
      </c>
      <c r="AY9" s="72" t="n">
        <f aca="false">IFERROR(LARGE(AD9:AI9,2),0)</f>
        <v>53</v>
      </c>
      <c r="AZ9" s="73" t="str">
        <f aca="false">IFERROR(INDEX(AJ9:AO9,SMALL(IF(AD9:AI9=AY9,COLUMN(AD9:AI9)-COLUMN(AD9)+1),COUNTIF(AP9:AQ9,AY9))),0)</f>
        <v>D2</v>
      </c>
      <c r="BA9" s="74" t="n">
        <f aca="false">IFERROR(INDEX(X9:AC9,SMALL(IF(AD9:AI9=BB9,COLUMN(AD9:AI9)-COLUMN(AD9)+1),COUNTIF(AP9:AR9,BB9))),0)</f>
        <v>86</v>
      </c>
      <c r="BB9" s="74" t="n">
        <f aca="false">IFERROR(LARGE(AD9:AI9,3),0)</f>
        <v>37</v>
      </c>
      <c r="BC9" s="74" t="str">
        <f aca="false">IFERROR(INDEX(AJ9:AO9,SMALL(IF(AD9:AI9=BB9,COLUMN(AD9:AI9)-COLUMN(AD9)+1),COUNTIF(AP9:AR9,BB9))),0)</f>
        <v>D1</v>
      </c>
      <c r="BD9" s="75" t="n">
        <f aca="false">IFERROR(INDEX(X9:AC9,SMALL(IF(AD9:AI9=BE9,COLUMN(AD9:AI9)-COLUMN(AD9)+1),COUNTIF(AP9:AS9,BE9))),0)</f>
        <v>41</v>
      </c>
      <c r="BE9" s="75" t="n">
        <f aca="false">IFERROR(LARGE(AD9:AI9,4),0)</f>
        <v>33</v>
      </c>
      <c r="BF9" s="75" t="str">
        <f aca="false">IFERROR(INDEX(AJ9:AO9,SMALL(IF(AD9:AI9=BE9,COLUMN(AD9:AI9)-COLUMN(AD9)+1),COUNTIF(AP9:AS9,BE9))),0)</f>
        <v>D2</v>
      </c>
      <c r="BG9" s="76" t="n">
        <f aca="false">IFERROR(INDEX(X9:AC9,SMALL(IF(AD9:AI9=BH9,COLUMN(AD9:AI9)-COLUMN(AD9)+1),COUNTIF(AP9:AT9,BH9))),0)</f>
        <v>87</v>
      </c>
      <c r="BH9" s="76" t="n">
        <f aca="false">IFERROR(LARGE(AD9:AI9,5),0)</f>
        <v>33</v>
      </c>
      <c r="BI9" s="76" t="str">
        <f aca="false">IFERROR(INDEX(AJ9:AO9,SMALL(IF(AD9:AI9=BH9,COLUMN(AD9:AI9)-COLUMN(AD9)+1),COUNTIF(AP9:AT9,BH9))),0)</f>
        <v>D2</v>
      </c>
      <c r="BJ9" s="77" t="n">
        <f aca="false">IF(COUNTIF(AD9:AI9,0)=0,IF(COUNTIFS(AD9:AI9,"*F*")=0,SUM(LARGE(AD9:AI9,{1,2,3,4,5})),IF(COUNTIFS(AD9:AI9,"*F*")=1,SUM(LARGE(AD9:AI9,{1,2,3,4,5})),IF(COUNTIFS(AD9:AI9,"*F*")=2,"C",IF(COUNTIFS(AD9:AI9,"*F*")&gt;2,"F")))),IF(COUNTIFS(AD9:AH9,"*F*")=0,SUM(AD9:AH9),IF(COUNTIFS(AD9:AH9,"*F*")=1,"C",IF(COUNTIFS(AD9:AH9,"*F*")&gt;=2,"F"))))</f>
        <v>212</v>
      </c>
      <c r="BK9" s="78" t="n">
        <f aca="false">IFERROR(BJ9/5,BJ9)</f>
        <v>42.4</v>
      </c>
    </row>
    <row r="10" customFormat="false" ht="15" hidden="false" customHeight="false" outlineLevel="0" collapsed="false">
      <c r="A10" s="64" t="n">
        <v>8</v>
      </c>
      <c r="B10" s="65" t="s">
        <v>12</v>
      </c>
      <c r="C10" s="38" t="n">
        <v>2306833</v>
      </c>
      <c r="D10" s="39" t="s">
        <v>55</v>
      </c>
      <c r="E10" s="39" t="s">
        <v>19</v>
      </c>
      <c r="F10" s="40" t="n">
        <v>101</v>
      </c>
      <c r="G10" s="40" t="n">
        <v>75</v>
      </c>
      <c r="H10" s="40" t="s">
        <v>48</v>
      </c>
      <c r="I10" s="40" t="n">
        <v>2</v>
      </c>
      <c r="J10" s="40" t="n">
        <v>68</v>
      </c>
      <c r="K10" s="40" t="s">
        <v>48</v>
      </c>
      <c r="L10" s="40" t="n">
        <v>41</v>
      </c>
      <c r="M10" s="40" t="n">
        <v>54</v>
      </c>
      <c r="N10" s="40" t="s">
        <v>48</v>
      </c>
      <c r="O10" s="40" t="n">
        <v>86</v>
      </c>
      <c r="P10" s="40" t="n">
        <v>54</v>
      </c>
      <c r="Q10" s="40" t="s">
        <v>48</v>
      </c>
      <c r="R10" s="40" t="n">
        <v>87</v>
      </c>
      <c r="S10" s="40" t="n">
        <v>51</v>
      </c>
      <c r="T10" s="40" t="s">
        <v>47</v>
      </c>
      <c r="U10" s="42"/>
      <c r="V10" s="42"/>
      <c r="W10" s="66"/>
      <c r="X10" s="67" t="n">
        <f aca="false">F10</f>
        <v>101</v>
      </c>
      <c r="Y10" s="67" t="n">
        <f aca="false">I10</f>
        <v>2</v>
      </c>
      <c r="Z10" s="67" t="n">
        <f aca="false">L10</f>
        <v>41</v>
      </c>
      <c r="AA10" s="67" t="n">
        <f aca="false">O10</f>
        <v>86</v>
      </c>
      <c r="AB10" s="67" t="n">
        <f aca="false">R10</f>
        <v>87</v>
      </c>
      <c r="AC10" s="67" t="n">
        <f aca="false">U10</f>
        <v>0</v>
      </c>
      <c r="AD10" s="68" t="n">
        <f aca="false">G10</f>
        <v>75</v>
      </c>
      <c r="AE10" s="68" t="n">
        <f aca="false">J10</f>
        <v>68</v>
      </c>
      <c r="AF10" s="68" t="n">
        <f aca="false">M10</f>
        <v>54</v>
      </c>
      <c r="AG10" s="68" t="n">
        <f aca="false">P10</f>
        <v>54</v>
      </c>
      <c r="AH10" s="68" t="n">
        <f aca="false">S10</f>
        <v>51</v>
      </c>
      <c r="AI10" s="68" t="n">
        <f aca="false">V10</f>
        <v>0</v>
      </c>
      <c r="AJ10" s="69" t="str">
        <f aca="false">H10</f>
        <v>C1</v>
      </c>
      <c r="AK10" s="69" t="str">
        <f aca="false">K10</f>
        <v>C1</v>
      </c>
      <c r="AL10" s="69" t="str">
        <f aca="false">N10</f>
        <v>C1</v>
      </c>
      <c r="AM10" s="69" t="str">
        <f aca="false">Q10</f>
        <v>C1</v>
      </c>
      <c r="AN10" s="69" t="str">
        <f aca="false">T10</f>
        <v>C2</v>
      </c>
      <c r="AO10" s="69" t="n">
        <f aca="false">W10</f>
        <v>0</v>
      </c>
      <c r="AP10" s="70" t="n">
        <f aca="false">IFERROR(LARGE(AD10:AI10,1),0)</f>
        <v>75</v>
      </c>
      <c r="AQ10" s="70" t="n">
        <f aca="false">IFERROR(LARGE(AD10:AI10,2),0)</f>
        <v>68</v>
      </c>
      <c r="AR10" s="70" t="n">
        <f aca="false">IFERROR(LARGE(AD10:AI10,3),0)</f>
        <v>54</v>
      </c>
      <c r="AS10" s="70" t="n">
        <f aca="false">IFERROR(LARGE(AD10:AI10,4),0)</f>
        <v>54</v>
      </c>
      <c r="AT10" s="70" t="n">
        <f aca="false">IFERROR(LARGE(AD10:AI10,5),0)</f>
        <v>51</v>
      </c>
      <c r="AU10" s="71" t="n">
        <f aca="false">IFERROR(INDEX(X10:AC10,SMALL(IF(AD10:AI10=AV10,COLUMN(AD10:AI10)-COLUMN(AD10)+1),COUNTIF(AP10:AP10,AV10))),0)</f>
        <v>101</v>
      </c>
      <c r="AV10" s="71" t="n">
        <f aca="false">IFERROR(LARGE(AD10:AI10,1),0)</f>
        <v>75</v>
      </c>
      <c r="AW10" s="71" t="str">
        <f aca="false">IFERROR(INDEX(AJ10:AO10,SMALL(IF(AD10:AI10=AV10,COLUMN(AD10:AI10)-COLUMN(AD10)+1),COUNTIF(AP10:AP10,AV10))),0)</f>
        <v>C1</v>
      </c>
      <c r="AX10" s="72" t="n">
        <f aca="false">IFERROR(INDEX(X10:AC10,SMALL(IF(AD10:AI10=AY10,COLUMN(AD10:AI10)-COLUMN(AD10)+1),COUNTIF(AP10:AQ10,AY10))),0)</f>
        <v>2</v>
      </c>
      <c r="AY10" s="72" t="n">
        <f aca="false">IFERROR(LARGE(AD10:AI10,2),0)</f>
        <v>68</v>
      </c>
      <c r="AZ10" s="73" t="str">
        <f aca="false">IFERROR(INDEX(AJ10:AO10,SMALL(IF(AD10:AI10=AY10,COLUMN(AD10:AI10)-COLUMN(AD10)+1),COUNTIF(AP10:AQ10,AY10))),0)</f>
        <v>C1</v>
      </c>
      <c r="BA10" s="74" t="n">
        <f aca="false">IFERROR(INDEX(X10:AC10,SMALL(IF(AD10:AI10=BB10,COLUMN(AD10:AI10)-COLUMN(AD10)+1),COUNTIF(AP10:AR10,BB10))),0)</f>
        <v>41</v>
      </c>
      <c r="BB10" s="74" t="n">
        <f aca="false">IFERROR(LARGE(AD10:AI10,3),0)</f>
        <v>54</v>
      </c>
      <c r="BC10" s="74" t="str">
        <f aca="false">IFERROR(INDEX(AJ10:AO10,SMALL(IF(AD10:AI10=BB10,COLUMN(AD10:AI10)-COLUMN(AD10)+1),COUNTIF(AP10:AR10,BB10))),0)</f>
        <v>C1</v>
      </c>
      <c r="BD10" s="75" t="n">
        <f aca="false">IFERROR(INDEX(X10:AC10,SMALL(IF(AD10:AI10=BE10,COLUMN(AD10:AI10)-COLUMN(AD10)+1),COUNTIF(AP10:AS10,BE10))),0)</f>
        <v>86</v>
      </c>
      <c r="BE10" s="75" t="n">
        <f aca="false">IFERROR(LARGE(AD10:AI10,4),0)</f>
        <v>54</v>
      </c>
      <c r="BF10" s="75" t="str">
        <f aca="false">IFERROR(INDEX(AJ10:AO10,SMALL(IF(AD10:AI10=BE10,COLUMN(AD10:AI10)-COLUMN(AD10)+1),COUNTIF(AP10:AS10,BE10))),0)</f>
        <v>C1</v>
      </c>
      <c r="BG10" s="76" t="n">
        <f aca="false">IFERROR(INDEX(X10:AC10,SMALL(IF(AD10:AI10=BH10,COLUMN(AD10:AI10)-COLUMN(AD10)+1),COUNTIF(AP10:AT10,BH10))),0)</f>
        <v>87</v>
      </c>
      <c r="BH10" s="76" t="n">
        <f aca="false">IFERROR(LARGE(AD10:AI10,5),0)</f>
        <v>51</v>
      </c>
      <c r="BI10" s="76" t="str">
        <f aca="false">IFERROR(INDEX(AJ10:AO10,SMALL(IF(AD10:AI10=BH10,COLUMN(AD10:AI10)-COLUMN(AD10)+1),COUNTIF(AP10:AT10,BH10))),0)</f>
        <v>C2</v>
      </c>
      <c r="BJ10" s="77" t="n">
        <f aca="false">IF(COUNTIF(AD10:AI10,0)=0,IF(COUNTIFS(AD10:AI10,"*F*")=0,SUM(LARGE(AD10:AI10,{1,2,3,4,5})),IF(COUNTIFS(AD10:AI10,"*F*")=1,SUM(LARGE(AD10:AI10,{1,2,3,4,5})),IF(COUNTIFS(AD10:AI10,"*F*")=2,"C",IF(COUNTIFS(AD10:AI10,"*F*")&gt;2,"F")))),IF(COUNTIFS(AD10:AH10,"*F*")=0,SUM(AD10:AH10),IF(COUNTIFS(AD10:AH10,"*F*")=1,"C",IF(COUNTIFS(AD10:AH10,"*F*")&gt;=2,"F"))))</f>
        <v>302</v>
      </c>
      <c r="BK10" s="78" t="n">
        <f aca="false">IFERROR(BJ10/5,BJ10)</f>
        <v>60.4</v>
      </c>
    </row>
    <row r="11" customFormat="false" ht="15" hidden="false" customHeight="false" outlineLevel="0" collapsed="false">
      <c r="A11" s="64" t="n">
        <v>9</v>
      </c>
      <c r="B11" s="65" t="s">
        <v>12</v>
      </c>
      <c r="C11" s="38" t="n">
        <v>2306834</v>
      </c>
      <c r="D11" s="39" t="s">
        <v>56</v>
      </c>
      <c r="E11" s="39" t="s">
        <v>15</v>
      </c>
      <c r="F11" s="40" t="n">
        <v>101</v>
      </c>
      <c r="G11" s="40" t="n">
        <v>79</v>
      </c>
      <c r="H11" s="40" t="s">
        <v>41</v>
      </c>
      <c r="I11" s="40" t="n">
        <v>2</v>
      </c>
      <c r="J11" s="40" t="n">
        <v>54</v>
      </c>
      <c r="K11" s="40" t="s">
        <v>52</v>
      </c>
      <c r="L11" s="40" t="n">
        <v>41</v>
      </c>
      <c r="M11" s="40" t="n">
        <v>38</v>
      </c>
      <c r="N11" s="40" t="s">
        <v>52</v>
      </c>
      <c r="O11" s="40" t="n">
        <v>86</v>
      </c>
      <c r="P11" s="40" t="n">
        <v>55</v>
      </c>
      <c r="Q11" s="40" t="s">
        <v>48</v>
      </c>
      <c r="R11" s="40" t="n">
        <v>87</v>
      </c>
      <c r="S11" s="40" t="n">
        <v>56</v>
      </c>
      <c r="T11" s="40" t="s">
        <v>47</v>
      </c>
      <c r="U11" s="42"/>
      <c r="V11" s="42"/>
      <c r="W11" s="66"/>
      <c r="X11" s="67" t="n">
        <f aca="false">F11</f>
        <v>101</v>
      </c>
      <c r="Y11" s="67" t="n">
        <f aca="false">I11</f>
        <v>2</v>
      </c>
      <c r="Z11" s="67" t="n">
        <f aca="false">L11</f>
        <v>41</v>
      </c>
      <c r="AA11" s="67" t="n">
        <f aca="false">O11</f>
        <v>86</v>
      </c>
      <c r="AB11" s="67" t="n">
        <f aca="false">R11</f>
        <v>87</v>
      </c>
      <c r="AC11" s="67" t="n">
        <f aca="false">U11</f>
        <v>0</v>
      </c>
      <c r="AD11" s="68" t="n">
        <f aca="false">G11</f>
        <v>79</v>
      </c>
      <c r="AE11" s="68" t="n">
        <f aca="false">J11</f>
        <v>54</v>
      </c>
      <c r="AF11" s="68" t="n">
        <f aca="false">M11</f>
        <v>38</v>
      </c>
      <c r="AG11" s="68" t="n">
        <f aca="false">P11</f>
        <v>55</v>
      </c>
      <c r="AH11" s="68" t="n">
        <f aca="false">S11</f>
        <v>56</v>
      </c>
      <c r="AI11" s="68" t="n">
        <f aca="false">V11</f>
        <v>0</v>
      </c>
      <c r="AJ11" s="69" t="str">
        <f aca="false">H11</f>
        <v>B2</v>
      </c>
      <c r="AK11" s="69" t="str">
        <f aca="false">K11</f>
        <v>D1</v>
      </c>
      <c r="AL11" s="69" t="str">
        <f aca="false">N11</f>
        <v>D1</v>
      </c>
      <c r="AM11" s="69" t="str">
        <f aca="false">Q11</f>
        <v>C1</v>
      </c>
      <c r="AN11" s="69" t="str">
        <f aca="false">T11</f>
        <v>C2</v>
      </c>
      <c r="AO11" s="69" t="n">
        <f aca="false">W11</f>
        <v>0</v>
      </c>
      <c r="AP11" s="70" t="n">
        <f aca="false">IFERROR(LARGE(AD11:AI11,1),0)</f>
        <v>79</v>
      </c>
      <c r="AQ11" s="70" t="n">
        <f aca="false">IFERROR(LARGE(AD11:AI11,2),0)</f>
        <v>56</v>
      </c>
      <c r="AR11" s="70" t="n">
        <f aca="false">IFERROR(LARGE(AD11:AI11,3),0)</f>
        <v>55</v>
      </c>
      <c r="AS11" s="70" t="n">
        <f aca="false">IFERROR(LARGE(AD11:AI11,4),0)</f>
        <v>54</v>
      </c>
      <c r="AT11" s="70" t="n">
        <f aca="false">IFERROR(LARGE(AD11:AI11,5),0)</f>
        <v>38</v>
      </c>
      <c r="AU11" s="71" t="n">
        <f aca="false">IFERROR(INDEX(X11:AC11,SMALL(IF(AD11:AI11=AV11,COLUMN(AD11:AI11)-COLUMN(AD11)+1),COUNTIF(AP11:AP11,AV11))),0)</f>
        <v>101</v>
      </c>
      <c r="AV11" s="71" t="n">
        <f aca="false">IFERROR(LARGE(AD11:AI11,1),0)</f>
        <v>79</v>
      </c>
      <c r="AW11" s="71" t="str">
        <f aca="false">IFERROR(INDEX(AJ11:AO11,SMALL(IF(AD11:AI11=AV11,COLUMN(AD11:AI11)-COLUMN(AD11)+1),COUNTIF(AP11:AP11,AV11))),0)</f>
        <v>B2</v>
      </c>
      <c r="AX11" s="72" t="n">
        <f aca="false">IFERROR(INDEX(X11:AC11,SMALL(IF(AD11:AI11=AY11,COLUMN(AD11:AI11)-COLUMN(AD11)+1),COUNTIF(AP11:AQ11,AY11))),0)</f>
        <v>87</v>
      </c>
      <c r="AY11" s="72" t="n">
        <f aca="false">IFERROR(LARGE(AD11:AI11,2),0)</f>
        <v>56</v>
      </c>
      <c r="AZ11" s="73" t="str">
        <f aca="false">IFERROR(INDEX(AJ11:AO11,SMALL(IF(AD11:AI11=AY11,COLUMN(AD11:AI11)-COLUMN(AD11)+1),COUNTIF(AP11:AQ11,AY11))),0)</f>
        <v>C2</v>
      </c>
      <c r="BA11" s="74" t="n">
        <f aca="false">IFERROR(INDEX(X11:AC11,SMALL(IF(AD11:AI11=BB11,COLUMN(AD11:AI11)-COLUMN(AD11)+1),COUNTIF(AP11:AR11,BB11))),0)</f>
        <v>86</v>
      </c>
      <c r="BB11" s="74" t="n">
        <f aca="false">IFERROR(LARGE(AD11:AI11,3),0)</f>
        <v>55</v>
      </c>
      <c r="BC11" s="74" t="str">
        <f aca="false">IFERROR(INDEX(AJ11:AO11,SMALL(IF(AD11:AI11=BB11,COLUMN(AD11:AI11)-COLUMN(AD11)+1),COUNTIF(AP11:AR11,BB11))),0)</f>
        <v>C1</v>
      </c>
      <c r="BD11" s="75" t="n">
        <f aca="false">IFERROR(INDEX(X11:AC11,SMALL(IF(AD11:AI11=BE11,COLUMN(AD11:AI11)-COLUMN(AD11)+1),COUNTIF(AP11:AS11,BE11))),0)</f>
        <v>2</v>
      </c>
      <c r="BE11" s="75" t="n">
        <f aca="false">IFERROR(LARGE(AD11:AI11,4),0)</f>
        <v>54</v>
      </c>
      <c r="BF11" s="75" t="str">
        <f aca="false">IFERROR(INDEX(AJ11:AO11,SMALL(IF(AD11:AI11=BE11,COLUMN(AD11:AI11)-COLUMN(AD11)+1),COUNTIF(AP11:AS11,BE11))),0)</f>
        <v>D1</v>
      </c>
      <c r="BG11" s="76" t="n">
        <f aca="false">IFERROR(INDEX(X11:AC11,SMALL(IF(AD11:AI11=BH11,COLUMN(AD11:AI11)-COLUMN(AD11)+1),COUNTIF(AP11:AT11,BH11))),0)</f>
        <v>41</v>
      </c>
      <c r="BH11" s="76" t="n">
        <f aca="false">IFERROR(LARGE(AD11:AI11,5),0)</f>
        <v>38</v>
      </c>
      <c r="BI11" s="76" t="str">
        <f aca="false">IFERROR(INDEX(AJ11:AO11,SMALL(IF(AD11:AI11=BH11,COLUMN(AD11:AI11)-COLUMN(AD11)+1),COUNTIF(AP11:AT11,BH11))),0)</f>
        <v>D1</v>
      </c>
      <c r="BJ11" s="77" t="n">
        <f aca="false">IF(COUNTIF(AD11:AI11,0)=0,IF(COUNTIFS(AD11:AI11,"*F*")=0,SUM(LARGE(AD11:AI11,{1,2,3,4,5})),IF(COUNTIFS(AD11:AI11,"*F*")=1,SUM(LARGE(AD11:AI11,{1,2,3,4,5})),IF(COUNTIFS(AD11:AI11,"*F*")=2,"C",IF(COUNTIFS(AD11:AI11,"*F*")&gt;2,"F")))),IF(COUNTIFS(AD11:AH11,"*F*")=0,SUM(AD11:AH11),IF(COUNTIFS(AD11:AH11,"*F*")=1,"C",IF(COUNTIFS(AD11:AH11,"*F*")&gt;=2,"F"))))</f>
        <v>282</v>
      </c>
      <c r="BK11" s="78" t="n">
        <f aca="false">IFERROR(BJ11/5,BJ11)</f>
        <v>56.4</v>
      </c>
    </row>
    <row r="12" customFormat="false" ht="15" hidden="false" customHeight="false" outlineLevel="0" collapsed="false">
      <c r="A12" s="64" t="n">
        <v>10</v>
      </c>
      <c r="B12" s="65" t="s">
        <v>12</v>
      </c>
      <c r="C12" s="38" t="n">
        <v>2306835</v>
      </c>
      <c r="D12" s="39" t="s">
        <v>57</v>
      </c>
      <c r="E12" s="39" t="s">
        <v>19</v>
      </c>
      <c r="F12" s="40" t="n">
        <v>101</v>
      </c>
      <c r="G12" s="40" t="n">
        <v>75</v>
      </c>
      <c r="H12" s="40" t="s">
        <v>48</v>
      </c>
      <c r="I12" s="40" t="n">
        <v>2</v>
      </c>
      <c r="J12" s="40" t="n">
        <v>76</v>
      </c>
      <c r="K12" s="40" t="s">
        <v>41</v>
      </c>
      <c r="L12" s="40" t="n">
        <v>41</v>
      </c>
      <c r="M12" s="40" t="n">
        <v>48</v>
      </c>
      <c r="N12" s="40" t="s">
        <v>47</v>
      </c>
      <c r="O12" s="40" t="n">
        <v>86</v>
      </c>
      <c r="P12" s="40" t="n">
        <v>58</v>
      </c>
      <c r="Q12" s="40" t="s">
        <v>41</v>
      </c>
      <c r="R12" s="40" t="n">
        <v>87</v>
      </c>
      <c r="S12" s="40" t="n">
        <v>59</v>
      </c>
      <c r="T12" s="40" t="s">
        <v>48</v>
      </c>
      <c r="U12" s="42"/>
      <c r="V12" s="42"/>
      <c r="W12" s="66"/>
      <c r="X12" s="67" t="n">
        <f aca="false">F12</f>
        <v>101</v>
      </c>
      <c r="Y12" s="67" t="n">
        <f aca="false">I12</f>
        <v>2</v>
      </c>
      <c r="Z12" s="67" t="n">
        <f aca="false">L12</f>
        <v>41</v>
      </c>
      <c r="AA12" s="67" t="n">
        <f aca="false">O12</f>
        <v>86</v>
      </c>
      <c r="AB12" s="67" t="n">
        <f aca="false">R12</f>
        <v>87</v>
      </c>
      <c r="AC12" s="67" t="n">
        <f aca="false">U12</f>
        <v>0</v>
      </c>
      <c r="AD12" s="68" t="n">
        <f aca="false">G12</f>
        <v>75</v>
      </c>
      <c r="AE12" s="68" t="n">
        <f aca="false">J12</f>
        <v>76</v>
      </c>
      <c r="AF12" s="68" t="n">
        <f aca="false">M12</f>
        <v>48</v>
      </c>
      <c r="AG12" s="68" t="n">
        <f aca="false">P12</f>
        <v>58</v>
      </c>
      <c r="AH12" s="68" t="n">
        <f aca="false">S12</f>
        <v>59</v>
      </c>
      <c r="AI12" s="68" t="n">
        <f aca="false">V12</f>
        <v>0</v>
      </c>
      <c r="AJ12" s="69" t="str">
        <f aca="false">H12</f>
        <v>C1</v>
      </c>
      <c r="AK12" s="69" t="str">
        <f aca="false">K12</f>
        <v>B2</v>
      </c>
      <c r="AL12" s="69" t="str">
        <f aca="false">N12</f>
        <v>C2</v>
      </c>
      <c r="AM12" s="69" t="str">
        <f aca="false">Q12</f>
        <v>B2</v>
      </c>
      <c r="AN12" s="69" t="str">
        <f aca="false">T12</f>
        <v>C1</v>
      </c>
      <c r="AO12" s="69" t="n">
        <f aca="false">W12</f>
        <v>0</v>
      </c>
      <c r="AP12" s="70" t="n">
        <f aca="false">IFERROR(LARGE(AD12:AI12,1),0)</f>
        <v>76</v>
      </c>
      <c r="AQ12" s="70" t="n">
        <f aca="false">IFERROR(LARGE(AD12:AI12,2),0)</f>
        <v>75</v>
      </c>
      <c r="AR12" s="70" t="n">
        <f aca="false">IFERROR(LARGE(AD12:AI12,3),0)</f>
        <v>59</v>
      </c>
      <c r="AS12" s="70" t="n">
        <f aca="false">IFERROR(LARGE(AD12:AI12,4),0)</f>
        <v>58</v>
      </c>
      <c r="AT12" s="70" t="n">
        <f aca="false">IFERROR(LARGE(AD12:AI12,5),0)</f>
        <v>48</v>
      </c>
      <c r="AU12" s="71" t="n">
        <f aca="false">IFERROR(INDEX(X12:AC12,SMALL(IF(AD12:AI12=AV12,COLUMN(AD12:AI12)-COLUMN(AD12)+1),COUNTIF(AP12:AP12,AV12))),0)</f>
        <v>2</v>
      </c>
      <c r="AV12" s="71" t="n">
        <f aca="false">IFERROR(LARGE(AD12:AI12,1),0)</f>
        <v>76</v>
      </c>
      <c r="AW12" s="71" t="str">
        <f aca="false">IFERROR(INDEX(AJ12:AO12,SMALL(IF(AD12:AI12=AV12,COLUMN(AD12:AI12)-COLUMN(AD12)+1),COUNTIF(AP12:AP12,AV12))),0)</f>
        <v>B2</v>
      </c>
      <c r="AX12" s="72" t="n">
        <f aca="false">IFERROR(INDEX(X12:AC12,SMALL(IF(AD12:AI12=AY12,COLUMN(AD12:AI12)-COLUMN(AD12)+1),COUNTIF(AP12:AQ12,AY12))),0)</f>
        <v>101</v>
      </c>
      <c r="AY12" s="72" t="n">
        <f aca="false">IFERROR(LARGE(AD12:AI12,2),0)</f>
        <v>75</v>
      </c>
      <c r="AZ12" s="73" t="str">
        <f aca="false">IFERROR(INDEX(AJ12:AO12,SMALL(IF(AD12:AI12=AY12,COLUMN(AD12:AI12)-COLUMN(AD12)+1),COUNTIF(AP12:AQ12,AY12))),0)</f>
        <v>C1</v>
      </c>
      <c r="BA12" s="74" t="n">
        <f aca="false">IFERROR(INDEX(X12:AC12,SMALL(IF(AD12:AI12=BB12,COLUMN(AD12:AI12)-COLUMN(AD12)+1),COUNTIF(AP12:AR12,BB12))),0)</f>
        <v>87</v>
      </c>
      <c r="BB12" s="74" t="n">
        <f aca="false">IFERROR(LARGE(AD12:AI12,3),0)</f>
        <v>59</v>
      </c>
      <c r="BC12" s="74" t="str">
        <f aca="false">IFERROR(INDEX(AJ12:AO12,SMALL(IF(AD12:AI12=BB12,COLUMN(AD12:AI12)-COLUMN(AD12)+1),COUNTIF(AP12:AR12,BB12))),0)</f>
        <v>C1</v>
      </c>
      <c r="BD12" s="75" t="n">
        <f aca="false">IFERROR(INDEX(X12:AC12,SMALL(IF(AD12:AI12=BE12,COLUMN(AD12:AI12)-COLUMN(AD12)+1),COUNTIF(AP12:AS12,BE12))),0)</f>
        <v>86</v>
      </c>
      <c r="BE12" s="75" t="n">
        <f aca="false">IFERROR(LARGE(AD12:AI12,4),0)</f>
        <v>58</v>
      </c>
      <c r="BF12" s="75" t="str">
        <f aca="false">IFERROR(INDEX(AJ12:AO12,SMALL(IF(AD12:AI12=BE12,COLUMN(AD12:AI12)-COLUMN(AD12)+1),COUNTIF(AP12:AS12,BE12))),0)</f>
        <v>B2</v>
      </c>
      <c r="BG12" s="76" t="n">
        <f aca="false">IFERROR(INDEX(X12:AC12,SMALL(IF(AD12:AI12=BH12,COLUMN(AD12:AI12)-COLUMN(AD12)+1),COUNTIF(AP12:AT12,BH12))),0)</f>
        <v>41</v>
      </c>
      <c r="BH12" s="76" t="n">
        <f aca="false">IFERROR(LARGE(AD12:AI12,5),0)</f>
        <v>48</v>
      </c>
      <c r="BI12" s="76" t="str">
        <f aca="false">IFERROR(INDEX(AJ12:AO12,SMALL(IF(AD12:AI12=BH12,COLUMN(AD12:AI12)-COLUMN(AD12)+1),COUNTIF(AP12:AT12,BH12))),0)</f>
        <v>C2</v>
      </c>
      <c r="BJ12" s="77" t="n">
        <f aca="false">IF(COUNTIF(AD12:AI12,0)=0,IF(COUNTIFS(AD12:AI12,"*F*")=0,SUM(LARGE(AD12:AI12,{1,2,3,4,5})),IF(COUNTIFS(AD12:AI12,"*F*")=1,SUM(LARGE(AD12:AI12,{1,2,3,4,5})),IF(COUNTIFS(AD12:AI12,"*F*")=2,"C",IF(COUNTIFS(AD12:AI12,"*F*")&gt;2,"F")))),IF(COUNTIFS(AD12:AH12,"*F*")=0,SUM(AD12:AH12),IF(COUNTIFS(AD12:AH12,"*F*")=1,"C",IF(COUNTIFS(AD12:AH12,"*F*")&gt;=2,"F"))))</f>
        <v>316</v>
      </c>
      <c r="BK12" s="78" t="n">
        <f aca="false">IFERROR(BJ12/5,BJ12)</f>
        <v>63.2</v>
      </c>
    </row>
    <row r="13" customFormat="false" ht="15" hidden="false" customHeight="false" outlineLevel="0" collapsed="false">
      <c r="A13" s="64" t="n">
        <v>11</v>
      </c>
      <c r="B13" s="65" t="s">
        <v>12</v>
      </c>
      <c r="C13" s="38" t="n">
        <v>2306836</v>
      </c>
      <c r="D13" s="39" t="s">
        <v>58</v>
      </c>
      <c r="E13" s="39" t="s">
        <v>19</v>
      </c>
      <c r="F13" s="40" t="n">
        <v>101</v>
      </c>
      <c r="G13" s="40" t="n">
        <v>64</v>
      </c>
      <c r="H13" s="40" t="s">
        <v>52</v>
      </c>
      <c r="I13" s="40" t="n">
        <v>2</v>
      </c>
      <c r="J13" s="40" t="n">
        <v>83</v>
      </c>
      <c r="K13" s="40" t="s">
        <v>45</v>
      </c>
      <c r="L13" s="40" t="n">
        <v>41</v>
      </c>
      <c r="M13" s="40" t="n">
        <v>51</v>
      </c>
      <c r="N13" s="40" t="s">
        <v>48</v>
      </c>
      <c r="O13" s="40" t="n">
        <v>86</v>
      </c>
      <c r="P13" s="40" t="n">
        <v>56</v>
      </c>
      <c r="Q13" s="40" t="s">
        <v>48</v>
      </c>
      <c r="R13" s="40" t="n">
        <v>87</v>
      </c>
      <c r="S13" s="40" t="n">
        <v>55</v>
      </c>
      <c r="T13" s="40" t="s">
        <v>47</v>
      </c>
      <c r="U13" s="42"/>
      <c r="V13" s="42"/>
      <c r="W13" s="66"/>
      <c r="X13" s="67" t="n">
        <f aca="false">F13</f>
        <v>101</v>
      </c>
      <c r="Y13" s="67" t="n">
        <f aca="false">I13</f>
        <v>2</v>
      </c>
      <c r="Z13" s="67" t="n">
        <f aca="false">L13</f>
        <v>41</v>
      </c>
      <c r="AA13" s="67" t="n">
        <f aca="false">O13</f>
        <v>86</v>
      </c>
      <c r="AB13" s="67" t="n">
        <f aca="false">R13</f>
        <v>87</v>
      </c>
      <c r="AC13" s="67" t="n">
        <f aca="false">U13</f>
        <v>0</v>
      </c>
      <c r="AD13" s="68" t="n">
        <f aca="false">G13</f>
        <v>64</v>
      </c>
      <c r="AE13" s="68" t="n">
        <f aca="false">J13</f>
        <v>83</v>
      </c>
      <c r="AF13" s="68" t="n">
        <f aca="false">M13</f>
        <v>51</v>
      </c>
      <c r="AG13" s="68" t="n">
        <f aca="false">P13</f>
        <v>56</v>
      </c>
      <c r="AH13" s="68" t="n">
        <f aca="false">S13</f>
        <v>55</v>
      </c>
      <c r="AI13" s="68" t="n">
        <f aca="false">V13</f>
        <v>0</v>
      </c>
      <c r="AJ13" s="69" t="str">
        <f aca="false">H13</f>
        <v>D1</v>
      </c>
      <c r="AK13" s="69" t="str">
        <f aca="false">K13</f>
        <v>A2</v>
      </c>
      <c r="AL13" s="69" t="str">
        <f aca="false">N13</f>
        <v>C1</v>
      </c>
      <c r="AM13" s="69" t="str">
        <f aca="false">Q13</f>
        <v>C1</v>
      </c>
      <c r="AN13" s="69" t="str">
        <f aca="false">T13</f>
        <v>C2</v>
      </c>
      <c r="AO13" s="69" t="n">
        <f aca="false">W13</f>
        <v>0</v>
      </c>
      <c r="AP13" s="70" t="n">
        <f aca="false">IFERROR(LARGE(AD13:AI13,1),0)</f>
        <v>83</v>
      </c>
      <c r="AQ13" s="70" t="n">
        <f aca="false">IFERROR(LARGE(AD13:AI13,2),0)</f>
        <v>64</v>
      </c>
      <c r="AR13" s="70" t="n">
        <f aca="false">IFERROR(LARGE(AD13:AI13,3),0)</f>
        <v>56</v>
      </c>
      <c r="AS13" s="70" t="n">
        <f aca="false">IFERROR(LARGE(AD13:AI13,4),0)</f>
        <v>55</v>
      </c>
      <c r="AT13" s="70" t="n">
        <f aca="false">IFERROR(LARGE(AD13:AI13,5),0)</f>
        <v>51</v>
      </c>
      <c r="AU13" s="71" t="n">
        <f aca="false">IFERROR(INDEX(X13:AC13,SMALL(IF(AD13:AI13=AV13,COLUMN(AD13:AI13)-COLUMN(AD13)+1),COUNTIF(AP13:AP13,AV13))),0)</f>
        <v>2</v>
      </c>
      <c r="AV13" s="71" t="n">
        <f aca="false">IFERROR(LARGE(AD13:AI13,1),0)</f>
        <v>83</v>
      </c>
      <c r="AW13" s="71" t="str">
        <f aca="false">IFERROR(INDEX(AJ13:AO13,SMALL(IF(AD13:AI13=AV13,COLUMN(AD13:AI13)-COLUMN(AD13)+1),COUNTIF(AP13:AP13,AV13))),0)</f>
        <v>A2</v>
      </c>
      <c r="AX13" s="72" t="n">
        <f aca="false">IFERROR(INDEX(X13:AC13,SMALL(IF(AD13:AI13=AY13,COLUMN(AD13:AI13)-COLUMN(AD13)+1),COUNTIF(AP13:AQ13,AY13))),0)</f>
        <v>101</v>
      </c>
      <c r="AY13" s="72" t="n">
        <f aca="false">IFERROR(LARGE(AD13:AI13,2),0)</f>
        <v>64</v>
      </c>
      <c r="AZ13" s="73" t="str">
        <f aca="false">IFERROR(INDEX(AJ13:AO13,SMALL(IF(AD13:AI13=AY13,COLUMN(AD13:AI13)-COLUMN(AD13)+1),COUNTIF(AP13:AQ13,AY13))),0)</f>
        <v>D1</v>
      </c>
      <c r="BA13" s="74" t="n">
        <f aca="false">IFERROR(INDEX(X13:AC13,SMALL(IF(AD13:AI13=BB13,COLUMN(AD13:AI13)-COLUMN(AD13)+1),COUNTIF(AP13:AR13,BB13))),0)</f>
        <v>86</v>
      </c>
      <c r="BB13" s="74" t="n">
        <f aca="false">IFERROR(LARGE(AD13:AI13,3),0)</f>
        <v>56</v>
      </c>
      <c r="BC13" s="74" t="str">
        <f aca="false">IFERROR(INDEX(AJ13:AO13,SMALL(IF(AD13:AI13=BB13,COLUMN(AD13:AI13)-COLUMN(AD13)+1),COUNTIF(AP13:AR13,BB13))),0)</f>
        <v>C1</v>
      </c>
      <c r="BD13" s="75" t="n">
        <f aca="false">IFERROR(INDEX(X13:AC13,SMALL(IF(AD13:AI13=BE13,COLUMN(AD13:AI13)-COLUMN(AD13)+1),COUNTIF(AP13:AS13,BE13))),0)</f>
        <v>87</v>
      </c>
      <c r="BE13" s="75" t="n">
        <f aca="false">IFERROR(LARGE(AD13:AI13,4),0)</f>
        <v>55</v>
      </c>
      <c r="BF13" s="75" t="str">
        <f aca="false">IFERROR(INDEX(AJ13:AO13,SMALL(IF(AD13:AI13=BE13,COLUMN(AD13:AI13)-COLUMN(AD13)+1),COUNTIF(AP13:AS13,BE13))),0)</f>
        <v>C2</v>
      </c>
      <c r="BG13" s="76" t="n">
        <f aca="false">IFERROR(INDEX(X13:AC13,SMALL(IF(AD13:AI13=BH13,COLUMN(AD13:AI13)-COLUMN(AD13)+1),COUNTIF(AP13:AT13,BH13))),0)</f>
        <v>41</v>
      </c>
      <c r="BH13" s="76" t="n">
        <f aca="false">IFERROR(LARGE(AD13:AI13,5),0)</f>
        <v>51</v>
      </c>
      <c r="BI13" s="76" t="str">
        <f aca="false">IFERROR(INDEX(AJ13:AO13,SMALL(IF(AD13:AI13=BH13,COLUMN(AD13:AI13)-COLUMN(AD13)+1),COUNTIF(AP13:AT13,BH13))),0)</f>
        <v>C1</v>
      </c>
      <c r="BJ13" s="77" t="n">
        <f aca="false">IF(COUNTIF(AD13:AI13,0)=0,IF(COUNTIFS(AD13:AI13,"*F*")=0,SUM(LARGE(AD13:AI13,{1,2,3,4,5})),IF(COUNTIFS(AD13:AI13,"*F*")=1,SUM(LARGE(AD13:AI13,{1,2,3,4,5})),IF(COUNTIFS(AD13:AI13,"*F*")=2,"C",IF(COUNTIFS(AD13:AI13,"*F*")&gt;2,"F")))),IF(COUNTIFS(AD13:AH13,"*F*")=0,SUM(AD13:AH13),IF(COUNTIFS(AD13:AH13,"*F*")=1,"C",IF(COUNTIFS(AD13:AH13,"*F*")&gt;=2,"F"))))</f>
        <v>309</v>
      </c>
      <c r="BK13" s="78" t="n">
        <f aca="false">IFERROR(BJ13/5,BJ13)</f>
        <v>61.8</v>
      </c>
    </row>
    <row r="14" customFormat="false" ht="15" hidden="false" customHeight="false" outlineLevel="0" collapsed="false">
      <c r="A14" s="64" t="n">
        <v>12</v>
      </c>
      <c r="B14" s="65" t="s">
        <v>12</v>
      </c>
      <c r="C14" s="38" t="n">
        <v>2306837</v>
      </c>
      <c r="D14" s="39" t="s">
        <v>59</v>
      </c>
      <c r="E14" s="39" t="s">
        <v>15</v>
      </c>
      <c r="F14" s="40" t="n">
        <v>101</v>
      </c>
      <c r="G14" s="40" t="n">
        <v>77</v>
      </c>
      <c r="H14" s="40" t="s">
        <v>48</v>
      </c>
      <c r="I14" s="40" t="n">
        <v>2</v>
      </c>
      <c r="J14" s="40" t="n">
        <v>83</v>
      </c>
      <c r="K14" s="40" t="s">
        <v>45</v>
      </c>
      <c r="L14" s="40" t="n">
        <v>41</v>
      </c>
      <c r="M14" s="40" t="n">
        <v>75</v>
      </c>
      <c r="N14" s="40" t="s">
        <v>42</v>
      </c>
      <c r="O14" s="40" t="n">
        <v>86</v>
      </c>
      <c r="P14" s="40" t="n">
        <v>80</v>
      </c>
      <c r="Q14" s="40" t="s">
        <v>45</v>
      </c>
      <c r="R14" s="40" t="n">
        <v>87</v>
      </c>
      <c r="S14" s="40" t="n">
        <v>75</v>
      </c>
      <c r="T14" s="40" t="s">
        <v>42</v>
      </c>
      <c r="U14" s="42"/>
      <c r="V14" s="42"/>
      <c r="W14" s="66"/>
      <c r="X14" s="67" t="n">
        <f aca="false">F14</f>
        <v>101</v>
      </c>
      <c r="Y14" s="67" t="n">
        <f aca="false">I14</f>
        <v>2</v>
      </c>
      <c r="Z14" s="67" t="n">
        <f aca="false">L14</f>
        <v>41</v>
      </c>
      <c r="AA14" s="67" t="n">
        <f aca="false">O14</f>
        <v>86</v>
      </c>
      <c r="AB14" s="67" t="n">
        <f aca="false">R14</f>
        <v>87</v>
      </c>
      <c r="AC14" s="67" t="n">
        <f aca="false">U14</f>
        <v>0</v>
      </c>
      <c r="AD14" s="68" t="n">
        <f aca="false">G14</f>
        <v>77</v>
      </c>
      <c r="AE14" s="68" t="n">
        <f aca="false">J14</f>
        <v>83</v>
      </c>
      <c r="AF14" s="68" t="n">
        <f aca="false">M14</f>
        <v>75</v>
      </c>
      <c r="AG14" s="68" t="n">
        <f aca="false">P14</f>
        <v>80</v>
      </c>
      <c r="AH14" s="68" t="n">
        <f aca="false">S14</f>
        <v>75</v>
      </c>
      <c r="AI14" s="68" t="n">
        <f aca="false">V14</f>
        <v>0</v>
      </c>
      <c r="AJ14" s="69" t="str">
        <f aca="false">H14</f>
        <v>C1</v>
      </c>
      <c r="AK14" s="69" t="str">
        <f aca="false">K14</f>
        <v>A2</v>
      </c>
      <c r="AL14" s="69" t="str">
        <f aca="false">N14</f>
        <v>B1</v>
      </c>
      <c r="AM14" s="69" t="str">
        <f aca="false">Q14</f>
        <v>A2</v>
      </c>
      <c r="AN14" s="69" t="str">
        <f aca="false">T14</f>
        <v>B1</v>
      </c>
      <c r="AO14" s="69" t="n">
        <f aca="false">W14</f>
        <v>0</v>
      </c>
      <c r="AP14" s="70" t="n">
        <f aca="false">IFERROR(LARGE(AD14:AI14,1),0)</f>
        <v>83</v>
      </c>
      <c r="AQ14" s="70" t="n">
        <f aca="false">IFERROR(LARGE(AD14:AI14,2),0)</f>
        <v>80</v>
      </c>
      <c r="AR14" s="70" t="n">
        <f aca="false">IFERROR(LARGE(AD14:AI14,3),0)</f>
        <v>77</v>
      </c>
      <c r="AS14" s="70" t="n">
        <f aca="false">IFERROR(LARGE(AD14:AI14,4),0)</f>
        <v>75</v>
      </c>
      <c r="AT14" s="70" t="n">
        <f aca="false">IFERROR(LARGE(AD14:AI14,5),0)</f>
        <v>75</v>
      </c>
      <c r="AU14" s="71" t="n">
        <f aca="false">IFERROR(INDEX(X14:AC14,SMALL(IF(AD14:AI14=AV14,COLUMN(AD14:AI14)-COLUMN(AD14)+1),COUNTIF(AP14:AP14,AV14))),0)</f>
        <v>2</v>
      </c>
      <c r="AV14" s="71" t="n">
        <f aca="false">IFERROR(LARGE(AD14:AI14,1),0)</f>
        <v>83</v>
      </c>
      <c r="AW14" s="71" t="str">
        <f aca="false">IFERROR(INDEX(AJ14:AO14,SMALL(IF(AD14:AI14=AV14,COLUMN(AD14:AI14)-COLUMN(AD14)+1),COUNTIF(AP14:AP14,AV14))),0)</f>
        <v>A2</v>
      </c>
      <c r="AX14" s="72" t="n">
        <f aca="false">IFERROR(INDEX(X14:AC14,SMALL(IF(AD14:AI14=AY14,COLUMN(AD14:AI14)-COLUMN(AD14)+1),COUNTIF(AP14:AQ14,AY14))),0)</f>
        <v>86</v>
      </c>
      <c r="AY14" s="72" t="n">
        <f aca="false">IFERROR(LARGE(AD14:AI14,2),0)</f>
        <v>80</v>
      </c>
      <c r="AZ14" s="73" t="str">
        <f aca="false">IFERROR(INDEX(AJ14:AO14,SMALL(IF(AD14:AI14=AY14,COLUMN(AD14:AI14)-COLUMN(AD14)+1),COUNTIF(AP14:AQ14,AY14))),0)</f>
        <v>A2</v>
      </c>
      <c r="BA14" s="74" t="n">
        <f aca="false">IFERROR(INDEX(X14:AC14,SMALL(IF(AD14:AI14=BB14,COLUMN(AD14:AI14)-COLUMN(AD14)+1),COUNTIF(AP14:AR14,BB14))),0)</f>
        <v>101</v>
      </c>
      <c r="BB14" s="74" t="n">
        <f aca="false">IFERROR(LARGE(AD14:AI14,3),0)</f>
        <v>77</v>
      </c>
      <c r="BC14" s="74" t="str">
        <f aca="false">IFERROR(INDEX(AJ14:AO14,SMALL(IF(AD14:AI14=BB14,COLUMN(AD14:AI14)-COLUMN(AD14)+1),COUNTIF(AP14:AR14,BB14))),0)</f>
        <v>C1</v>
      </c>
      <c r="BD14" s="75" t="n">
        <f aca="false">IFERROR(INDEX(X14:AC14,SMALL(IF(AD14:AI14=BE14,COLUMN(AD14:AI14)-COLUMN(AD14)+1),COUNTIF(AP14:AS14,BE14))),0)</f>
        <v>41</v>
      </c>
      <c r="BE14" s="75" t="n">
        <f aca="false">IFERROR(LARGE(AD14:AI14,4),0)</f>
        <v>75</v>
      </c>
      <c r="BF14" s="75" t="str">
        <f aca="false">IFERROR(INDEX(AJ14:AO14,SMALL(IF(AD14:AI14=BE14,COLUMN(AD14:AI14)-COLUMN(AD14)+1),COUNTIF(AP14:AS14,BE14))),0)</f>
        <v>B1</v>
      </c>
      <c r="BG14" s="76" t="n">
        <f aca="false">IFERROR(INDEX(X14:AC14,SMALL(IF(AD14:AI14=BH14,COLUMN(AD14:AI14)-COLUMN(AD14)+1),COUNTIF(AP14:AT14,BH14))),0)</f>
        <v>87</v>
      </c>
      <c r="BH14" s="76" t="n">
        <f aca="false">IFERROR(LARGE(AD14:AI14,5),0)</f>
        <v>75</v>
      </c>
      <c r="BI14" s="76" t="str">
        <f aca="false">IFERROR(INDEX(AJ14:AO14,SMALL(IF(AD14:AI14=BH14,COLUMN(AD14:AI14)-COLUMN(AD14)+1),COUNTIF(AP14:AT14,BH14))),0)</f>
        <v>B1</v>
      </c>
      <c r="BJ14" s="77" t="n">
        <f aca="false">IF(COUNTIF(AD14:AI14,0)=0,IF(COUNTIFS(AD14:AI14,"*F*")=0,SUM(LARGE(AD14:AI14,{1,2,3,4,5})),IF(COUNTIFS(AD14:AI14,"*F*")=1,SUM(LARGE(AD14:AI14,{1,2,3,4,5})),IF(COUNTIFS(AD14:AI14,"*F*")=2,"C",IF(COUNTIFS(AD14:AI14,"*F*")&gt;2,"F")))),IF(COUNTIFS(AD14:AH14,"*F*")=0,SUM(AD14:AH14),IF(COUNTIFS(AD14:AH14,"*F*")=1,"C",IF(COUNTIFS(AD14:AH14,"*F*")&gt;=2,"F"))))</f>
        <v>390</v>
      </c>
      <c r="BK14" s="78" t="n">
        <f aca="false">IFERROR(BJ14/5,BJ14)</f>
        <v>78</v>
      </c>
    </row>
    <row r="15" customFormat="false" ht="15" hidden="false" customHeight="false" outlineLevel="0" collapsed="false">
      <c r="A15" s="64" t="n">
        <v>13</v>
      </c>
      <c r="B15" s="65" t="s">
        <v>12</v>
      </c>
      <c r="C15" s="38" t="n">
        <v>2306838</v>
      </c>
      <c r="D15" s="39" t="s">
        <v>60</v>
      </c>
      <c r="E15" s="39" t="s">
        <v>15</v>
      </c>
      <c r="F15" s="40" t="n">
        <v>101</v>
      </c>
      <c r="G15" s="40" t="n">
        <v>86</v>
      </c>
      <c r="H15" s="40" t="s">
        <v>42</v>
      </c>
      <c r="I15" s="40" t="n">
        <v>2</v>
      </c>
      <c r="J15" s="40" t="n">
        <v>76</v>
      </c>
      <c r="K15" s="40" t="s">
        <v>41</v>
      </c>
      <c r="L15" s="40" t="n">
        <v>41</v>
      </c>
      <c r="M15" s="40" t="n">
        <v>79</v>
      </c>
      <c r="N15" s="40" t="s">
        <v>42</v>
      </c>
      <c r="O15" s="40" t="n">
        <v>86</v>
      </c>
      <c r="P15" s="40" t="n">
        <v>81</v>
      </c>
      <c r="Q15" s="40" t="s">
        <v>45</v>
      </c>
      <c r="R15" s="40" t="n">
        <v>87</v>
      </c>
      <c r="S15" s="40" t="n">
        <v>68</v>
      </c>
      <c r="T15" s="40" t="s">
        <v>41</v>
      </c>
      <c r="U15" s="42"/>
      <c r="V15" s="42"/>
      <c r="W15" s="66"/>
      <c r="X15" s="67" t="n">
        <f aca="false">F15</f>
        <v>101</v>
      </c>
      <c r="Y15" s="67" t="n">
        <f aca="false">I15</f>
        <v>2</v>
      </c>
      <c r="Z15" s="67" t="n">
        <f aca="false">L15</f>
        <v>41</v>
      </c>
      <c r="AA15" s="67" t="n">
        <f aca="false">O15</f>
        <v>86</v>
      </c>
      <c r="AB15" s="67" t="n">
        <f aca="false">R15</f>
        <v>87</v>
      </c>
      <c r="AC15" s="67" t="n">
        <f aca="false">U15</f>
        <v>0</v>
      </c>
      <c r="AD15" s="68" t="n">
        <f aca="false">G15</f>
        <v>86</v>
      </c>
      <c r="AE15" s="68" t="n">
        <f aca="false">J15</f>
        <v>76</v>
      </c>
      <c r="AF15" s="68" t="n">
        <f aca="false">M15</f>
        <v>79</v>
      </c>
      <c r="AG15" s="68" t="n">
        <f aca="false">P15</f>
        <v>81</v>
      </c>
      <c r="AH15" s="68" t="n">
        <f aca="false">S15</f>
        <v>68</v>
      </c>
      <c r="AI15" s="68" t="n">
        <f aca="false">V15</f>
        <v>0</v>
      </c>
      <c r="AJ15" s="69" t="str">
        <f aca="false">H15</f>
        <v>B1</v>
      </c>
      <c r="AK15" s="69" t="str">
        <f aca="false">K15</f>
        <v>B2</v>
      </c>
      <c r="AL15" s="69" t="str">
        <f aca="false">N15</f>
        <v>B1</v>
      </c>
      <c r="AM15" s="69" t="str">
        <f aca="false">Q15</f>
        <v>A2</v>
      </c>
      <c r="AN15" s="69" t="str">
        <f aca="false">T15</f>
        <v>B2</v>
      </c>
      <c r="AO15" s="69" t="n">
        <f aca="false">W15</f>
        <v>0</v>
      </c>
      <c r="AP15" s="70" t="n">
        <f aca="false">IFERROR(LARGE(AD15:AI15,1),0)</f>
        <v>86</v>
      </c>
      <c r="AQ15" s="70" t="n">
        <f aca="false">IFERROR(LARGE(AD15:AI15,2),0)</f>
        <v>81</v>
      </c>
      <c r="AR15" s="70" t="n">
        <f aca="false">IFERROR(LARGE(AD15:AI15,3),0)</f>
        <v>79</v>
      </c>
      <c r="AS15" s="70" t="n">
        <f aca="false">IFERROR(LARGE(AD15:AI15,4),0)</f>
        <v>76</v>
      </c>
      <c r="AT15" s="70" t="n">
        <f aca="false">IFERROR(LARGE(AD15:AI15,5),0)</f>
        <v>68</v>
      </c>
      <c r="AU15" s="71" t="n">
        <f aca="false">IFERROR(INDEX(X15:AC15,SMALL(IF(AD15:AI15=AV15,COLUMN(AD15:AI15)-COLUMN(AD15)+1),COUNTIF(AP15:AP15,AV15))),0)</f>
        <v>101</v>
      </c>
      <c r="AV15" s="71" t="n">
        <f aca="false">IFERROR(LARGE(AD15:AI15,1),0)</f>
        <v>86</v>
      </c>
      <c r="AW15" s="71" t="str">
        <f aca="false">IFERROR(INDEX(AJ15:AO15,SMALL(IF(AD15:AI15=AV15,COLUMN(AD15:AI15)-COLUMN(AD15)+1),COUNTIF(AP15:AP15,AV15))),0)</f>
        <v>B1</v>
      </c>
      <c r="AX15" s="72" t="n">
        <f aca="false">IFERROR(INDEX(X15:AC15,SMALL(IF(AD15:AI15=AY15,COLUMN(AD15:AI15)-COLUMN(AD15)+1),COUNTIF(AP15:AQ15,AY15))),0)</f>
        <v>86</v>
      </c>
      <c r="AY15" s="72" t="n">
        <f aca="false">IFERROR(LARGE(AD15:AI15,2),0)</f>
        <v>81</v>
      </c>
      <c r="AZ15" s="73" t="str">
        <f aca="false">IFERROR(INDEX(AJ15:AO15,SMALL(IF(AD15:AI15=AY15,COLUMN(AD15:AI15)-COLUMN(AD15)+1),COUNTIF(AP15:AQ15,AY15))),0)</f>
        <v>A2</v>
      </c>
      <c r="BA15" s="74" t="n">
        <f aca="false">IFERROR(INDEX(X15:AC15,SMALL(IF(AD15:AI15=BB15,COLUMN(AD15:AI15)-COLUMN(AD15)+1),COUNTIF(AP15:AR15,BB15))),0)</f>
        <v>41</v>
      </c>
      <c r="BB15" s="74" t="n">
        <f aca="false">IFERROR(LARGE(AD15:AI15,3),0)</f>
        <v>79</v>
      </c>
      <c r="BC15" s="74" t="str">
        <f aca="false">IFERROR(INDEX(AJ15:AO15,SMALL(IF(AD15:AI15=BB15,COLUMN(AD15:AI15)-COLUMN(AD15)+1),COUNTIF(AP15:AR15,BB15))),0)</f>
        <v>B1</v>
      </c>
      <c r="BD15" s="75" t="n">
        <f aca="false">IFERROR(INDEX(X15:AC15,SMALL(IF(AD15:AI15=BE15,COLUMN(AD15:AI15)-COLUMN(AD15)+1),COUNTIF(AP15:AS15,BE15))),0)</f>
        <v>2</v>
      </c>
      <c r="BE15" s="75" t="n">
        <f aca="false">IFERROR(LARGE(AD15:AI15,4),0)</f>
        <v>76</v>
      </c>
      <c r="BF15" s="75" t="str">
        <f aca="false">IFERROR(INDEX(AJ15:AO15,SMALL(IF(AD15:AI15=BE15,COLUMN(AD15:AI15)-COLUMN(AD15)+1),COUNTIF(AP15:AS15,BE15))),0)</f>
        <v>B2</v>
      </c>
      <c r="BG15" s="76" t="n">
        <f aca="false">IFERROR(INDEX(X15:AC15,SMALL(IF(AD15:AI15=BH15,COLUMN(AD15:AI15)-COLUMN(AD15)+1),COUNTIF(AP15:AT15,BH15))),0)</f>
        <v>87</v>
      </c>
      <c r="BH15" s="76" t="n">
        <f aca="false">IFERROR(LARGE(AD15:AI15,5),0)</f>
        <v>68</v>
      </c>
      <c r="BI15" s="76" t="str">
        <f aca="false">IFERROR(INDEX(AJ15:AO15,SMALL(IF(AD15:AI15=BH15,COLUMN(AD15:AI15)-COLUMN(AD15)+1),COUNTIF(AP15:AT15,BH15))),0)</f>
        <v>B2</v>
      </c>
      <c r="BJ15" s="77" t="n">
        <f aca="false">IF(COUNTIF(AD15:AI15,0)=0,IF(COUNTIFS(AD15:AI15,"*F*")=0,SUM(LARGE(AD15:AI15,{1,2,3,4,5})),IF(COUNTIFS(AD15:AI15,"*F*")=1,SUM(LARGE(AD15:AI15,{1,2,3,4,5})),IF(COUNTIFS(AD15:AI15,"*F*")=2,"C",IF(COUNTIFS(AD15:AI15,"*F*")&gt;2,"F")))),IF(COUNTIFS(AD15:AH15,"*F*")=0,SUM(AD15:AH15),IF(COUNTIFS(AD15:AH15,"*F*")=1,"C",IF(COUNTIFS(AD15:AH15,"*F*")&gt;=2,"F"))))</f>
        <v>390</v>
      </c>
      <c r="BK15" s="78" t="n">
        <f aca="false">IFERROR(BJ15/5,BJ15)</f>
        <v>78</v>
      </c>
    </row>
    <row r="16" customFormat="false" ht="15" hidden="false" customHeight="false" outlineLevel="0" collapsed="false">
      <c r="A16" s="64" t="n">
        <v>14</v>
      </c>
      <c r="B16" s="65" t="s">
        <v>12</v>
      </c>
      <c r="C16" s="38" t="n">
        <v>2306839</v>
      </c>
      <c r="D16" s="39" t="s">
        <v>61</v>
      </c>
      <c r="E16" s="39" t="s">
        <v>15</v>
      </c>
      <c r="F16" s="40" t="n">
        <v>101</v>
      </c>
      <c r="G16" s="40" t="n">
        <v>87</v>
      </c>
      <c r="H16" s="40" t="s">
        <v>45</v>
      </c>
      <c r="I16" s="40" t="n">
        <v>2</v>
      </c>
      <c r="J16" s="40" t="n">
        <v>83</v>
      </c>
      <c r="K16" s="40" t="s">
        <v>45</v>
      </c>
      <c r="L16" s="40" t="n">
        <v>41</v>
      </c>
      <c r="M16" s="40" t="n">
        <v>92</v>
      </c>
      <c r="N16" s="40" t="s">
        <v>44</v>
      </c>
      <c r="O16" s="40" t="n">
        <v>86</v>
      </c>
      <c r="P16" s="40" t="n">
        <v>72</v>
      </c>
      <c r="Q16" s="40" t="s">
        <v>42</v>
      </c>
      <c r="R16" s="40" t="n">
        <v>87</v>
      </c>
      <c r="S16" s="40" t="n">
        <v>89</v>
      </c>
      <c r="T16" s="40" t="s">
        <v>45</v>
      </c>
      <c r="U16" s="42"/>
      <c r="V16" s="42"/>
      <c r="W16" s="66"/>
      <c r="X16" s="67" t="n">
        <f aca="false">F16</f>
        <v>101</v>
      </c>
      <c r="Y16" s="67" t="n">
        <f aca="false">I16</f>
        <v>2</v>
      </c>
      <c r="Z16" s="67" t="n">
        <f aca="false">L16</f>
        <v>41</v>
      </c>
      <c r="AA16" s="67" t="n">
        <f aca="false">O16</f>
        <v>86</v>
      </c>
      <c r="AB16" s="67" t="n">
        <f aca="false">R16</f>
        <v>87</v>
      </c>
      <c r="AC16" s="67" t="n">
        <f aca="false">U16</f>
        <v>0</v>
      </c>
      <c r="AD16" s="68" t="n">
        <f aca="false">G16</f>
        <v>87</v>
      </c>
      <c r="AE16" s="68" t="n">
        <f aca="false">J16</f>
        <v>83</v>
      </c>
      <c r="AF16" s="68" t="n">
        <f aca="false">M16</f>
        <v>92</v>
      </c>
      <c r="AG16" s="68" t="n">
        <f aca="false">P16</f>
        <v>72</v>
      </c>
      <c r="AH16" s="68" t="n">
        <f aca="false">S16</f>
        <v>89</v>
      </c>
      <c r="AI16" s="68" t="n">
        <f aca="false">V16</f>
        <v>0</v>
      </c>
      <c r="AJ16" s="69" t="str">
        <f aca="false">H16</f>
        <v>A2</v>
      </c>
      <c r="AK16" s="69" t="str">
        <f aca="false">K16</f>
        <v>A2</v>
      </c>
      <c r="AL16" s="69" t="str">
        <f aca="false">N16</f>
        <v>A1</v>
      </c>
      <c r="AM16" s="69" t="str">
        <f aca="false">Q16</f>
        <v>B1</v>
      </c>
      <c r="AN16" s="69" t="str">
        <f aca="false">T16</f>
        <v>A2</v>
      </c>
      <c r="AO16" s="69" t="n">
        <f aca="false">W16</f>
        <v>0</v>
      </c>
      <c r="AP16" s="70" t="n">
        <f aca="false">IFERROR(LARGE(AD16:AI16,1),0)</f>
        <v>92</v>
      </c>
      <c r="AQ16" s="70" t="n">
        <f aca="false">IFERROR(LARGE(AD16:AI16,2),0)</f>
        <v>89</v>
      </c>
      <c r="AR16" s="70" t="n">
        <f aca="false">IFERROR(LARGE(AD16:AI16,3),0)</f>
        <v>87</v>
      </c>
      <c r="AS16" s="70" t="n">
        <f aca="false">IFERROR(LARGE(AD16:AI16,4),0)</f>
        <v>83</v>
      </c>
      <c r="AT16" s="70" t="n">
        <f aca="false">IFERROR(LARGE(AD16:AI16,5),0)</f>
        <v>72</v>
      </c>
      <c r="AU16" s="71" t="n">
        <f aca="false">IFERROR(INDEX(X16:AC16,SMALL(IF(AD16:AI16=AV16,COLUMN(AD16:AI16)-COLUMN(AD16)+1),COUNTIF(AP16:AP16,AV16))),0)</f>
        <v>41</v>
      </c>
      <c r="AV16" s="71" t="n">
        <f aca="false">IFERROR(LARGE(AD16:AI16,1),0)</f>
        <v>92</v>
      </c>
      <c r="AW16" s="71" t="str">
        <f aca="false">IFERROR(INDEX(AJ16:AO16,SMALL(IF(AD16:AI16=AV16,COLUMN(AD16:AI16)-COLUMN(AD16)+1),COUNTIF(AP16:AP16,AV16))),0)</f>
        <v>A1</v>
      </c>
      <c r="AX16" s="72" t="n">
        <f aca="false">IFERROR(INDEX(X16:AC16,SMALL(IF(AD16:AI16=AY16,COLUMN(AD16:AI16)-COLUMN(AD16)+1),COUNTIF(AP16:AQ16,AY16))),0)</f>
        <v>87</v>
      </c>
      <c r="AY16" s="72" t="n">
        <f aca="false">IFERROR(LARGE(AD16:AI16,2),0)</f>
        <v>89</v>
      </c>
      <c r="AZ16" s="73" t="str">
        <f aca="false">IFERROR(INDEX(AJ16:AO16,SMALL(IF(AD16:AI16=AY16,COLUMN(AD16:AI16)-COLUMN(AD16)+1),COUNTIF(AP16:AQ16,AY16))),0)</f>
        <v>A2</v>
      </c>
      <c r="BA16" s="74" t="n">
        <f aca="false">IFERROR(INDEX(X16:AC16,SMALL(IF(AD16:AI16=BB16,COLUMN(AD16:AI16)-COLUMN(AD16)+1),COUNTIF(AP16:AR16,BB16))),0)</f>
        <v>101</v>
      </c>
      <c r="BB16" s="74" t="n">
        <f aca="false">IFERROR(LARGE(AD16:AI16,3),0)</f>
        <v>87</v>
      </c>
      <c r="BC16" s="74" t="str">
        <f aca="false">IFERROR(INDEX(AJ16:AO16,SMALL(IF(AD16:AI16=BB16,COLUMN(AD16:AI16)-COLUMN(AD16)+1),COUNTIF(AP16:AR16,BB16))),0)</f>
        <v>A2</v>
      </c>
      <c r="BD16" s="75" t="n">
        <f aca="false">IFERROR(INDEX(X16:AC16,SMALL(IF(AD16:AI16=BE16,COLUMN(AD16:AI16)-COLUMN(AD16)+1),COUNTIF(AP16:AS16,BE16))),0)</f>
        <v>2</v>
      </c>
      <c r="BE16" s="75" t="n">
        <f aca="false">IFERROR(LARGE(AD16:AI16,4),0)</f>
        <v>83</v>
      </c>
      <c r="BF16" s="75" t="str">
        <f aca="false">IFERROR(INDEX(AJ16:AO16,SMALL(IF(AD16:AI16=BE16,COLUMN(AD16:AI16)-COLUMN(AD16)+1),COUNTIF(AP16:AS16,BE16))),0)</f>
        <v>A2</v>
      </c>
      <c r="BG16" s="76" t="n">
        <f aca="false">IFERROR(INDEX(X16:AC16,SMALL(IF(AD16:AI16=BH16,COLUMN(AD16:AI16)-COLUMN(AD16)+1),COUNTIF(AP16:AT16,BH16))),0)</f>
        <v>86</v>
      </c>
      <c r="BH16" s="76" t="n">
        <f aca="false">IFERROR(LARGE(AD16:AI16,5),0)</f>
        <v>72</v>
      </c>
      <c r="BI16" s="76" t="str">
        <f aca="false">IFERROR(INDEX(AJ16:AO16,SMALL(IF(AD16:AI16=BH16,COLUMN(AD16:AI16)-COLUMN(AD16)+1),COUNTIF(AP16:AT16,BH16))),0)</f>
        <v>B1</v>
      </c>
      <c r="BJ16" s="77" t="n">
        <f aca="false">IF(COUNTIF(AD16:AI16,0)=0,IF(COUNTIFS(AD16:AI16,"*F*")=0,SUM(LARGE(AD16:AI16,{1,2,3,4,5})),IF(COUNTIFS(AD16:AI16,"*F*")=1,SUM(LARGE(AD16:AI16,{1,2,3,4,5})),IF(COUNTIFS(AD16:AI16,"*F*")=2,"C",IF(COUNTIFS(AD16:AI16,"*F*")&gt;2,"F")))),IF(COUNTIFS(AD16:AH16,"*F*")=0,SUM(AD16:AH16),IF(COUNTIFS(AD16:AH16,"*F*")=1,"C",IF(COUNTIFS(AD16:AH16,"*F*")&gt;=2,"F"))))</f>
        <v>423</v>
      </c>
      <c r="BK16" s="78" t="n">
        <f aca="false">IFERROR(BJ16/5,BJ16)</f>
        <v>84.6</v>
      </c>
    </row>
    <row r="17" customFormat="false" ht="15" hidden="false" customHeight="false" outlineLevel="0" collapsed="false">
      <c r="A17" s="64" t="n">
        <v>15</v>
      </c>
      <c r="B17" s="65" t="s">
        <v>12</v>
      </c>
      <c r="C17" s="38" t="n">
        <v>2306840</v>
      </c>
      <c r="D17" s="39" t="s">
        <v>62</v>
      </c>
      <c r="E17" s="39" t="s">
        <v>19</v>
      </c>
      <c r="F17" s="40" t="n">
        <v>101</v>
      </c>
      <c r="G17" s="40" t="n">
        <v>70</v>
      </c>
      <c r="H17" s="40" t="s">
        <v>47</v>
      </c>
      <c r="I17" s="40" t="n">
        <v>2</v>
      </c>
      <c r="J17" s="40" t="n">
        <v>83</v>
      </c>
      <c r="K17" s="40" t="s">
        <v>45</v>
      </c>
      <c r="L17" s="40" t="n">
        <v>41</v>
      </c>
      <c r="M17" s="40" t="n">
        <v>53</v>
      </c>
      <c r="N17" s="40" t="s">
        <v>48</v>
      </c>
      <c r="O17" s="40" t="n">
        <v>86</v>
      </c>
      <c r="P17" s="40" t="n">
        <v>70</v>
      </c>
      <c r="Q17" s="40" t="s">
        <v>42</v>
      </c>
      <c r="R17" s="40" t="n">
        <v>87</v>
      </c>
      <c r="S17" s="40" t="n">
        <v>77</v>
      </c>
      <c r="T17" s="40" t="s">
        <v>42</v>
      </c>
      <c r="U17" s="42"/>
      <c r="V17" s="42"/>
      <c r="W17" s="66"/>
      <c r="X17" s="67" t="n">
        <f aca="false">F17</f>
        <v>101</v>
      </c>
      <c r="Y17" s="67" t="n">
        <f aca="false">I17</f>
        <v>2</v>
      </c>
      <c r="Z17" s="67" t="n">
        <f aca="false">L17</f>
        <v>41</v>
      </c>
      <c r="AA17" s="67" t="n">
        <f aca="false">O17</f>
        <v>86</v>
      </c>
      <c r="AB17" s="67" t="n">
        <f aca="false">R17</f>
        <v>87</v>
      </c>
      <c r="AC17" s="67" t="n">
        <f aca="false">U17</f>
        <v>0</v>
      </c>
      <c r="AD17" s="68" t="n">
        <f aca="false">G17</f>
        <v>70</v>
      </c>
      <c r="AE17" s="68" t="n">
        <f aca="false">J17</f>
        <v>83</v>
      </c>
      <c r="AF17" s="68" t="n">
        <f aca="false">M17</f>
        <v>53</v>
      </c>
      <c r="AG17" s="68" t="n">
        <f aca="false">P17</f>
        <v>70</v>
      </c>
      <c r="AH17" s="68" t="n">
        <f aca="false">S17</f>
        <v>77</v>
      </c>
      <c r="AI17" s="68" t="n">
        <f aca="false">V17</f>
        <v>0</v>
      </c>
      <c r="AJ17" s="69" t="str">
        <f aca="false">H17</f>
        <v>C2</v>
      </c>
      <c r="AK17" s="69" t="str">
        <f aca="false">K17</f>
        <v>A2</v>
      </c>
      <c r="AL17" s="69" t="str">
        <f aca="false">N17</f>
        <v>C1</v>
      </c>
      <c r="AM17" s="69" t="str">
        <f aca="false">Q17</f>
        <v>B1</v>
      </c>
      <c r="AN17" s="69" t="str">
        <f aca="false">T17</f>
        <v>B1</v>
      </c>
      <c r="AO17" s="69" t="n">
        <f aca="false">W17</f>
        <v>0</v>
      </c>
      <c r="AP17" s="70" t="n">
        <f aca="false">IFERROR(LARGE(AD17:AI17,1),0)</f>
        <v>83</v>
      </c>
      <c r="AQ17" s="70" t="n">
        <f aca="false">IFERROR(LARGE(AD17:AI17,2),0)</f>
        <v>77</v>
      </c>
      <c r="AR17" s="70" t="n">
        <f aca="false">IFERROR(LARGE(AD17:AI17,3),0)</f>
        <v>70</v>
      </c>
      <c r="AS17" s="70" t="n">
        <f aca="false">IFERROR(LARGE(AD17:AI17,4),0)</f>
        <v>70</v>
      </c>
      <c r="AT17" s="70" t="n">
        <f aca="false">IFERROR(LARGE(AD17:AI17,5),0)</f>
        <v>53</v>
      </c>
      <c r="AU17" s="71" t="n">
        <f aca="false">IFERROR(INDEX(X17:AC17,SMALL(IF(AD17:AI17=AV17,COLUMN(AD17:AI17)-COLUMN(AD17)+1),COUNTIF(AP17:AP17,AV17))),0)</f>
        <v>2</v>
      </c>
      <c r="AV17" s="71" t="n">
        <f aca="false">IFERROR(LARGE(AD17:AI17,1),0)</f>
        <v>83</v>
      </c>
      <c r="AW17" s="71" t="str">
        <f aca="false">IFERROR(INDEX(AJ17:AO17,SMALL(IF(AD17:AI17=AV17,COLUMN(AD17:AI17)-COLUMN(AD17)+1),COUNTIF(AP17:AP17,AV17))),0)</f>
        <v>A2</v>
      </c>
      <c r="AX17" s="72" t="n">
        <f aca="false">IFERROR(INDEX(X17:AC17,SMALL(IF(AD17:AI17=AY17,COLUMN(AD17:AI17)-COLUMN(AD17)+1),COUNTIF(AP17:AQ17,AY17))),0)</f>
        <v>87</v>
      </c>
      <c r="AY17" s="72" t="n">
        <f aca="false">IFERROR(LARGE(AD17:AI17,2),0)</f>
        <v>77</v>
      </c>
      <c r="AZ17" s="73" t="str">
        <f aca="false">IFERROR(INDEX(AJ17:AO17,SMALL(IF(AD17:AI17=AY17,COLUMN(AD17:AI17)-COLUMN(AD17)+1),COUNTIF(AP17:AQ17,AY17))),0)</f>
        <v>B1</v>
      </c>
      <c r="BA17" s="74" t="n">
        <f aca="false">IFERROR(INDEX(X17:AC17,SMALL(IF(AD17:AI17=BB17,COLUMN(AD17:AI17)-COLUMN(AD17)+1),COUNTIF(AP17:AR17,BB17))),0)</f>
        <v>101</v>
      </c>
      <c r="BB17" s="74" t="n">
        <f aca="false">IFERROR(LARGE(AD17:AI17,3),0)</f>
        <v>70</v>
      </c>
      <c r="BC17" s="74" t="str">
        <f aca="false">IFERROR(INDEX(AJ17:AO17,SMALL(IF(AD17:AI17=BB17,COLUMN(AD17:AI17)-COLUMN(AD17)+1),COUNTIF(AP17:AR17,BB17))),0)</f>
        <v>C2</v>
      </c>
      <c r="BD17" s="75" t="n">
        <f aca="false">IFERROR(INDEX(X17:AC17,SMALL(IF(AD17:AI17=BE17,COLUMN(AD17:AI17)-COLUMN(AD17)+1),COUNTIF(AP17:AS17,BE17))),0)</f>
        <v>86</v>
      </c>
      <c r="BE17" s="75" t="n">
        <f aca="false">IFERROR(LARGE(AD17:AI17,4),0)</f>
        <v>70</v>
      </c>
      <c r="BF17" s="75" t="str">
        <f aca="false">IFERROR(INDEX(AJ17:AO17,SMALL(IF(AD17:AI17=BE17,COLUMN(AD17:AI17)-COLUMN(AD17)+1),COUNTIF(AP17:AS17,BE17))),0)</f>
        <v>B1</v>
      </c>
      <c r="BG17" s="76" t="n">
        <f aca="false">IFERROR(INDEX(X17:AC17,SMALL(IF(AD17:AI17=BH17,COLUMN(AD17:AI17)-COLUMN(AD17)+1),COUNTIF(AP17:AT17,BH17))),0)</f>
        <v>41</v>
      </c>
      <c r="BH17" s="76" t="n">
        <f aca="false">IFERROR(LARGE(AD17:AI17,5),0)</f>
        <v>53</v>
      </c>
      <c r="BI17" s="76" t="str">
        <f aca="false">IFERROR(INDEX(AJ17:AO17,SMALL(IF(AD17:AI17=BH17,COLUMN(AD17:AI17)-COLUMN(AD17)+1),COUNTIF(AP17:AT17,BH17))),0)</f>
        <v>C1</v>
      </c>
      <c r="BJ17" s="77" t="n">
        <f aca="false">IF(COUNTIF(AD17:AI17,0)=0,IF(COUNTIFS(AD17:AI17,"*F*")=0,SUM(LARGE(AD17:AI17,{1,2,3,4,5})),IF(COUNTIFS(AD17:AI17,"*F*")=1,SUM(LARGE(AD17:AI17,{1,2,3,4,5})),IF(COUNTIFS(AD17:AI17,"*F*")=2,"C",IF(COUNTIFS(AD17:AI17,"*F*")&gt;2,"F")))),IF(COUNTIFS(AD17:AH17,"*F*")=0,SUM(AD17:AH17),IF(COUNTIFS(AD17:AH17,"*F*")=1,"C",IF(COUNTIFS(AD17:AH17,"*F*")&gt;=2,"F"))))</f>
        <v>353</v>
      </c>
      <c r="BK17" s="78" t="n">
        <f aca="false">IFERROR(BJ17/5,BJ17)</f>
        <v>70.6</v>
      </c>
    </row>
    <row r="18" customFormat="false" ht="15" hidden="false" customHeight="false" outlineLevel="0" collapsed="false">
      <c r="A18" s="64" t="n">
        <v>16</v>
      </c>
      <c r="B18" s="65" t="s">
        <v>12</v>
      </c>
      <c r="C18" s="38" t="n">
        <v>2306841</v>
      </c>
      <c r="D18" s="39" t="s">
        <v>63</v>
      </c>
      <c r="E18" s="39" t="s">
        <v>15</v>
      </c>
      <c r="F18" s="40" t="n">
        <v>101</v>
      </c>
      <c r="G18" s="40" t="n">
        <v>81</v>
      </c>
      <c r="H18" s="40" t="s">
        <v>41</v>
      </c>
      <c r="I18" s="40" t="n">
        <v>2</v>
      </c>
      <c r="J18" s="40" t="n">
        <v>70</v>
      </c>
      <c r="K18" s="40" t="s">
        <v>48</v>
      </c>
      <c r="L18" s="40" t="n">
        <v>41</v>
      </c>
      <c r="M18" s="40" t="n">
        <v>66</v>
      </c>
      <c r="N18" s="40" t="s">
        <v>41</v>
      </c>
      <c r="O18" s="40" t="n">
        <v>86</v>
      </c>
      <c r="P18" s="40" t="n">
        <v>75</v>
      </c>
      <c r="Q18" s="40" t="s">
        <v>42</v>
      </c>
      <c r="R18" s="40" t="n">
        <v>87</v>
      </c>
      <c r="S18" s="40" t="n">
        <v>79</v>
      </c>
      <c r="T18" s="40" t="s">
        <v>42</v>
      </c>
      <c r="U18" s="42"/>
      <c r="V18" s="42"/>
      <c r="W18" s="66"/>
      <c r="X18" s="67" t="n">
        <f aca="false">F18</f>
        <v>101</v>
      </c>
      <c r="Y18" s="67" t="n">
        <f aca="false">I18</f>
        <v>2</v>
      </c>
      <c r="Z18" s="67" t="n">
        <f aca="false">L18</f>
        <v>41</v>
      </c>
      <c r="AA18" s="67" t="n">
        <f aca="false">O18</f>
        <v>86</v>
      </c>
      <c r="AB18" s="67" t="n">
        <f aca="false">R18</f>
        <v>87</v>
      </c>
      <c r="AC18" s="67" t="n">
        <f aca="false">U18</f>
        <v>0</v>
      </c>
      <c r="AD18" s="68" t="n">
        <f aca="false">G18</f>
        <v>81</v>
      </c>
      <c r="AE18" s="68" t="n">
        <f aca="false">J18</f>
        <v>70</v>
      </c>
      <c r="AF18" s="68" t="n">
        <f aca="false">M18</f>
        <v>66</v>
      </c>
      <c r="AG18" s="68" t="n">
        <f aca="false">P18</f>
        <v>75</v>
      </c>
      <c r="AH18" s="68" t="n">
        <f aca="false">S18</f>
        <v>79</v>
      </c>
      <c r="AI18" s="68" t="n">
        <f aca="false">V18</f>
        <v>0</v>
      </c>
      <c r="AJ18" s="69" t="str">
        <f aca="false">H18</f>
        <v>B2</v>
      </c>
      <c r="AK18" s="69" t="str">
        <f aca="false">K18</f>
        <v>C1</v>
      </c>
      <c r="AL18" s="69" t="str">
        <f aca="false">N18</f>
        <v>B2</v>
      </c>
      <c r="AM18" s="69" t="str">
        <f aca="false">Q18</f>
        <v>B1</v>
      </c>
      <c r="AN18" s="69" t="str">
        <f aca="false">T18</f>
        <v>B1</v>
      </c>
      <c r="AO18" s="69" t="n">
        <f aca="false">W18</f>
        <v>0</v>
      </c>
      <c r="AP18" s="70" t="n">
        <f aca="false">IFERROR(LARGE(AD18:AI18,1),0)</f>
        <v>81</v>
      </c>
      <c r="AQ18" s="70" t="n">
        <f aca="false">IFERROR(LARGE(AD18:AI18,2),0)</f>
        <v>79</v>
      </c>
      <c r="AR18" s="70" t="n">
        <f aca="false">IFERROR(LARGE(AD18:AI18,3),0)</f>
        <v>75</v>
      </c>
      <c r="AS18" s="70" t="n">
        <f aca="false">IFERROR(LARGE(AD18:AI18,4),0)</f>
        <v>70</v>
      </c>
      <c r="AT18" s="70" t="n">
        <f aca="false">IFERROR(LARGE(AD18:AI18,5),0)</f>
        <v>66</v>
      </c>
      <c r="AU18" s="71" t="n">
        <f aca="false">IFERROR(INDEX(X18:AC18,SMALL(IF(AD18:AI18=AV18,COLUMN(AD18:AI18)-COLUMN(AD18)+1),COUNTIF(AP18:AP18,AV18))),0)</f>
        <v>101</v>
      </c>
      <c r="AV18" s="71" t="n">
        <f aca="false">IFERROR(LARGE(AD18:AI18,1),0)</f>
        <v>81</v>
      </c>
      <c r="AW18" s="71" t="str">
        <f aca="false">IFERROR(INDEX(AJ18:AO18,SMALL(IF(AD18:AI18=AV18,COLUMN(AD18:AI18)-COLUMN(AD18)+1),COUNTIF(AP18:AP18,AV18))),0)</f>
        <v>B2</v>
      </c>
      <c r="AX18" s="72" t="n">
        <f aca="false">IFERROR(INDEX(X18:AC18,SMALL(IF(AD18:AI18=AY18,COLUMN(AD18:AI18)-COLUMN(AD18)+1),COUNTIF(AP18:AQ18,AY18))),0)</f>
        <v>87</v>
      </c>
      <c r="AY18" s="72" t="n">
        <f aca="false">IFERROR(LARGE(AD18:AI18,2),0)</f>
        <v>79</v>
      </c>
      <c r="AZ18" s="73" t="str">
        <f aca="false">IFERROR(INDEX(AJ18:AO18,SMALL(IF(AD18:AI18=AY18,COLUMN(AD18:AI18)-COLUMN(AD18)+1),COUNTIF(AP18:AQ18,AY18))),0)</f>
        <v>B1</v>
      </c>
      <c r="BA18" s="74" t="n">
        <f aca="false">IFERROR(INDEX(X18:AC18,SMALL(IF(AD18:AI18=BB18,COLUMN(AD18:AI18)-COLUMN(AD18)+1),COUNTIF(AP18:AR18,BB18))),0)</f>
        <v>86</v>
      </c>
      <c r="BB18" s="74" t="n">
        <f aca="false">IFERROR(LARGE(AD18:AI18,3),0)</f>
        <v>75</v>
      </c>
      <c r="BC18" s="74" t="str">
        <f aca="false">IFERROR(INDEX(AJ18:AO18,SMALL(IF(AD18:AI18=BB18,COLUMN(AD18:AI18)-COLUMN(AD18)+1),COUNTIF(AP18:AR18,BB18))),0)</f>
        <v>B1</v>
      </c>
      <c r="BD18" s="75" t="n">
        <f aca="false">IFERROR(INDEX(X18:AC18,SMALL(IF(AD18:AI18=BE18,COLUMN(AD18:AI18)-COLUMN(AD18)+1),COUNTIF(AP18:AS18,BE18))),0)</f>
        <v>2</v>
      </c>
      <c r="BE18" s="75" t="n">
        <f aca="false">IFERROR(LARGE(AD18:AI18,4),0)</f>
        <v>70</v>
      </c>
      <c r="BF18" s="75" t="str">
        <f aca="false">IFERROR(INDEX(AJ18:AO18,SMALL(IF(AD18:AI18=BE18,COLUMN(AD18:AI18)-COLUMN(AD18)+1),COUNTIF(AP18:AS18,BE18))),0)</f>
        <v>C1</v>
      </c>
      <c r="BG18" s="76" t="n">
        <f aca="false">IFERROR(INDEX(X18:AC18,SMALL(IF(AD18:AI18=BH18,COLUMN(AD18:AI18)-COLUMN(AD18)+1),COUNTIF(AP18:AT18,BH18))),0)</f>
        <v>41</v>
      </c>
      <c r="BH18" s="76" t="n">
        <f aca="false">IFERROR(LARGE(AD18:AI18,5),0)</f>
        <v>66</v>
      </c>
      <c r="BI18" s="76" t="str">
        <f aca="false">IFERROR(INDEX(AJ18:AO18,SMALL(IF(AD18:AI18=BH18,COLUMN(AD18:AI18)-COLUMN(AD18)+1),COUNTIF(AP18:AT18,BH18))),0)</f>
        <v>B2</v>
      </c>
      <c r="BJ18" s="77" t="n">
        <f aca="false">IF(COUNTIF(AD18:AI18,0)=0,IF(COUNTIFS(AD18:AI18,"*F*")=0,SUM(LARGE(AD18:AI18,{1,2,3,4,5})),IF(COUNTIFS(AD18:AI18,"*F*")=1,SUM(LARGE(AD18:AI18,{1,2,3,4,5})),IF(COUNTIFS(AD18:AI18,"*F*")=2,"C",IF(COUNTIFS(AD18:AI18,"*F*")&gt;2,"F")))),IF(COUNTIFS(AD18:AH18,"*F*")=0,SUM(AD18:AH18),IF(COUNTIFS(AD18:AH18,"*F*")=1,"C",IF(COUNTIFS(AD18:AH18,"*F*")&gt;=2,"F"))))</f>
        <v>371</v>
      </c>
      <c r="BK18" s="78" t="n">
        <f aca="false">IFERROR(BJ18/5,BJ18)</f>
        <v>74.2</v>
      </c>
    </row>
    <row r="19" customFormat="false" ht="15" hidden="false" customHeight="false" outlineLevel="0" collapsed="false">
      <c r="A19" s="64" t="n">
        <v>17</v>
      </c>
      <c r="B19" s="65" t="s">
        <v>12</v>
      </c>
      <c r="C19" s="38" t="n">
        <v>2306842</v>
      </c>
      <c r="D19" s="39" t="s">
        <v>64</v>
      </c>
      <c r="E19" s="39" t="s">
        <v>19</v>
      </c>
      <c r="F19" s="40" t="n">
        <v>101</v>
      </c>
      <c r="G19" s="40" t="n">
        <v>65</v>
      </c>
      <c r="H19" s="40" t="s">
        <v>52</v>
      </c>
      <c r="I19" s="40" t="n">
        <v>2</v>
      </c>
      <c r="J19" s="40" t="n">
        <v>65</v>
      </c>
      <c r="K19" s="40" t="s">
        <v>48</v>
      </c>
      <c r="L19" s="40" t="n">
        <v>41</v>
      </c>
      <c r="M19" s="40" t="n">
        <v>40</v>
      </c>
      <c r="N19" s="40" t="s">
        <v>52</v>
      </c>
      <c r="O19" s="40" t="n">
        <v>86</v>
      </c>
      <c r="P19" s="40" t="n">
        <v>46</v>
      </c>
      <c r="Q19" s="40" t="s">
        <v>47</v>
      </c>
      <c r="R19" s="40" t="n">
        <v>87</v>
      </c>
      <c r="S19" s="40" t="n">
        <v>56</v>
      </c>
      <c r="T19" s="40" t="s">
        <v>47</v>
      </c>
      <c r="U19" s="42"/>
      <c r="V19" s="42"/>
      <c r="W19" s="66"/>
      <c r="X19" s="67" t="n">
        <f aca="false">F19</f>
        <v>101</v>
      </c>
      <c r="Y19" s="67" t="n">
        <f aca="false">I19</f>
        <v>2</v>
      </c>
      <c r="Z19" s="67" t="n">
        <f aca="false">L19</f>
        <v>41</v>
      </c>
      <c r="AA19" s="67" t="n">
        <f aca="false">O19</f>
        <v>86</v>
      </c>
      <c r="AB19" s="67" t="n">
        <f aca="false">R19</f>
        <v>87</v>
      </c>
      <c r="AC19" s="67" t="n">
        <f aca="false">U19</f>
        <v>0</v>
      </c>
      <c r="AD19" s="68" t="n">
        <f aca="false">G19</f>
        <v>65</v>
      </c>
      <c r="AE19" s="68" t="n">
        <f aca="false">J19</f>
        <v>65</v>
      </c>
      <c r="AF19" s="68" t="n">
        <f aca="false">M19</f>
        <v>40</v>
      </c>
      <c r="AG19" s="68" t="n">
        <f aca="false">P19</f>
        <v>46</v>
      </c>
      <c r="AH19" s="68" t="n">
        <f aca="false">S19</f>
        <v>56</v>
      </c>
      <c r="AI19" s="68" t="n">
        <f aca="false">V19</f>
        <v>0</v>
      </c>
      <c r="AJ19" s="69" t="str">
        <f aca="false">H19</f>
        <v>D1</v>
      </c>
      <c r="AK19" s="69" t="str">
        <f aca="false">K19</f>
        <v>C1</v>
      </c>
      <c r="AL19" s="69" t="str">
        <f aca="false">N19</f>
        <v>D1</v>
      </c>
      <c r="AM19" s="69" t="str">
        <f aca="false">Q19</f>
        <v>C2</v>
      </c>
      <c r="AN19" s="69" t="str">
        <f aca="false">T19</f>
        <v>C2</v>
      </c>
      <c r="AO19" s="69" t="n">
        <f aca="false">W19</f>
        <v>0</v>
      </c>
      <c r="AP19" s="70" t="n">
        <f aca="false">IFERROR(LARGE(AD19:AI19,1),0)</f>
        <v>65</v>
      </c>
      <c r="AQ19" s="70" t="n">
        <f aca="false">IFERROR(LARGE(AD19:AI19,2),0)</f>
        <v>65</v>
      </c>
      <c r="AR19" s="70" t="n">
        <f aca="false">IFERROR(LARGE(AD19:AI19,3),0)</f>
        <v>56</v>
      </c>
      <c r="AS19" s="70" t="n">
        <f aca="false">IFERROR(LARGE(AD19:AI19,4),0)</f>
        <v>46</v>
      </c>
      <c r="AT19" s="70" t="n">
        <f aca="false">IFERROR(LARGE(AD19:AI19,5),0)</f>
        <v>40</v>
      </c>
      <c r="AU19" s="71" t="n">
        <f aca="false">IFERROR(INDEX(X19:AC19,SMALL(IF(AD19:AI19=AV19,COLUMN(AD19:AI19)-COLUMN(AD19)+1),COUNTIF(AP19:AP19,AV19))),0)</f>
        <v>101</v>
      </c>
      <c r="AV19" s="71" t="n">
        <f aca="false">IFERROR(LARGE(AD19:AI19,1),0)</f>
        <v>65</v>
      </c>
      <c r="AW19" s="71" t="str">
        <f aca="false">IFERROR(INDEX(AJ19:AO19,SMALL(IF(AD19:AI19=AV19,COLUMN(AD19:AI19)-COLUMN(AD19)+1),COUNTIF(AP19:AP19,AV19))),0)</f>
        <v>D1</v>
      </c>
      <c r="AX19" s="72" t="n">
        <f aca="false">IFERROR(INDEX(X19:AC19,SMALL(IF(AD19:AI19=AY19,COLUMN(AD19:AI19)-COLUMN(AD19)+1),COUNTIF(AP19:AQ19,AY19))),0)</f>
        <v>2</v>
      </c>
      <c r="AY19" s="72" t="n">
        <f aca="false">IFERROR(LARGE(AD19:AI19,2),0)</f>
        <v>65</v>
      </c>
      <c r="AZ19" s="73" t="str">
        <f aca="false">IFERROR(INDEX(AJ19:AO19,SMALL(IF(AD19:AI19=AY19,COLUMN(AD19:AI19)-COLUMN(AD19)+1),COUNTIF(AP19:AQ19,AY19))),0)</f>
        <v>C1</v>
      </c>
      <c r="BA19" s="74" t="n">
        <f aca="false">IFERROR(INDEX(X19:AC19,SMALL(IF(AD19:AI19=BB19,COLUMN(AD19:AI19)-COLUMN(AD19)+1),COUNTIF(AP19:AR19,BB19))),0)</f>
        <v>87</v>
      </c>
      <c r="BB19" s="74" t="n">
        <f aca="false">IFERROR(LARGE(AD19:AI19,3),0)</f>
        <v>56</v>
      </c>
      <c r="BC19" s="74" t="str">
        <f aca="false">IFERROR(INDEX(AJ19:AO19,SMALL(IF(AD19:AI19=BB19,COLUMN(AD19:AI19)-COLUMN(AD19)+1),COUNTIF(AP19:AR19,BB19))),0)</f>
        <v>C2</v>
      </c>
      <c r="BD19" s="75" t="n">
        <f aca="false">IFERROR(INDEX(X19:AC19,SMALL(IF(AD19:AI19=BE19,COLUMN(AD19:AI19)-COLUMN(AD19)+1),COUNTIF(AP19:AS19,BE19))),0)</f>
        <v>86</v>
      </c>
      <c r="BE19" s="75" t="n">
        <f aca="false">IFERROR(LARGE(AD19:AI19,4),0)</f>
        <v>46</v>
      </c>
      <c r="BF19" s="75" t="str">
        <f aca="false">IFERROR(INDEX(AJ19:AO19,SMALL(IF(AD19:AI19=BE19,COLUMN(AD19:AI19)-COLUMN(AD19)+1),COUNTIF(AP19:AS19,BE19))),0)</f>
        <v>C2</v>
      </c>
      <c r="BG19" s="76" t="n">
        <f aca="false">IFERROR(INDEX(X19:AC19,SMALL(IF(AD19:AI19=BH19,COLUMN(AD19:AI19)-COLUMN(AD19)+1),COUNTIF(AP19:AT19,BH19))),0)</f>
        <v>41</v>
      </c>
      <c r="BH19" s="76" t="n">
        <f aca="false">IFERROR(LARGE(AD19:AI19,5),0)</f>
        <v>40</v>
      </c>
      <c r="BI19" s="76" t="str">
        <f aca="false">IFERROR(INDEX(AJ19:AO19,SMALL(IF(AD19:AI19=BH19,COLUMN(AD19:AI19)-COLUMN(AD19)+1),COUNTIF(AP19:AT19,BH19))),0)</f>
        <v>D1</v>
      </c>
      <c r="BJ19" s="77" t="n">
        <f aca="false">IF(COUNTIF(AD19:AI19,0)=0,IF(COUNTIFS(AD19:AI19,"*F*")=0,SUM(LARGE(AD19:AI19,{1,2,3,4,5})),IF(COUNTIFS(AD19:AI19,"*F*")=1,SUM(LARGE(AD19:AI19,{1,2,3,4,5})),IF(COUNTIFS(AD19:AI19,"*F*")=2,"C",IF(COUNTIFS(AD19:AI19,"*F*")&gt;2,"F")))),IF(COUNTIFS(AD19:AH19,"*F*")=0,SUM(AD19:AH19),IF(COUNTIFS(AD19:AH19,"*F*")=1,"C",IF(COUNTIFS(AD19:AH19,"*F*")&gt;=2,"F"))))</f>
        <v>272</v>
      </c>
      <c r="BK19" s="78" t="n">
        <f aca="false">IFERROR(BJ19/5,BJ19)</f>
        <v>54.4</v>
      </c>
    </row>
    <row r="20" customFormat="false" ht="15" hidden="false" customHeight="false" outlineLevel="0" collapsed="false">
      <c r="A20" s="64" t="n">
        <v>18</v>
      </c>
      <c r="B20" s="65" t="s">
        <v>12</v>
      </c>
      <c r="C20" s="38" t="n">
        <v>2306843</v>
      </c>
      <c r="D20" s="39" t="s">
        <v>65</v>
      </c>
      <c r="E20" s="39" t="s">
        <v>19</v>
      </c>
      <c r="F20" s="40" t="n">
        <v>101</v>
      </c>
      <c r="G20" s="40" t="n">
        <v>69</v>
      </c>
      <c r="H20" s="40" t="s">
        <v>47</v>
      </c>
      <c r="I20" s="40" t="n">
        <v>2</v>
      </c>
      <c r="J20" s="40" t="n">
        <v>80</v>
      </c>
      <c r="K20" s="40" t="s">
        <v>42</v>
      </c>
      <c r="L20" s="40" t="n">
        <v>41</v>
      </c>
      <c r="M20" s="40" t="n">
        <v>39</v>
      </c>
      <c r="N20" s="40" t="s">
        <v>52</v>
      </c>
      <c r="O20" s="40" t="n">
        <v>86</v>
      </c>
      <c r="P20" s="40" t="n">
        <v>69</v>
      </c>
      <c r="Q20" s="40" t="s">
        <v>42</v>
      </c>
      <c r="R20" s="40" t="n">
        <v>87</v>
      </c>
      <c r="S20" s="40" t="n">
        <v>65</v>
      </c>
      <c r="T20" s="40" t="s">
        <v>48</v>
      </c>
      <c r="U20" s="42"/>
      <c r="V20" s="42"/>
      <c r="W20" s="66"/>
      <c r="X20" s="67" t="n">
        <f aca="false">F20</f>
        <v>101</v>
      </c>
      <c r="Y20" s="67" t="n">
        <f aca="false">I20</f>
        <v>2</v>
      </c>
      <c r="Z20" s="67" t="n">
        <f aca="false">L20</f>
        <v>41</v>
      </c>
      <c r="AA20" s="67" t="n">
        <f aca="false">O20</f>
        <v>86</v>
      </c>
      <c r="AB20" s="67" t="n">
        <f aca="false">R20</f>
        <v>87</v>
      </c>
      <c r="AC20" s="67" t="n">
        <f aca="false">U20</f>
        <v>0</v>
      </c>
      <c r="AD20" s="68" t="n">
        <f aca="false">G20</f>
        <v>69</v>
      </c>
      <c r="AE20" s="68" t="n">
        <f aca="false">J20</f>
        <v>80</v>
      </c>
      <c r="AF20" s="68" t="n">
        <f aca="false">M20</f>
        <v>39</v>
      </c>
      <c r="AG20" s="68" t="n">
        <f aca="false">P20</f>
        <v>69</v>
      </c>
      <c r="AH20" s="68" t="n">
        <f aca="false">S20</f>
        <v>65</v>
      </c>
      <c r="AI20" s="68" t="n">
        <f aca="false">V20</f>
        <v>0</v>
      </c>
      <c r="AJ20" s="69" t="str">
        <f aca="false">H20</f>
        <v>C2</v>
      </c>
      <c r="AK20" s="69" t="str">
        <f aca="false">K20</f>
        <v>B1</v>
      </c>
      <c r="AL20" s="69" t="str">
        <f aca="false">N20</f>
        <v>D1</v>
      </c>
      <c r="AM20" s="69" t="str">
        <f aca="false">Q20</f>
        <v>B1</v>
      </c>
      <c r="AN20" s="69" t="str">
        <f aca="false">T20</f>
        <v>C1</v>
      </c>
      <c r="AO20" s="69" t="n">
        <f aca="false">W20</f>
        <v>0</v>
      </c>
      <c r="AP20" s="70" t="n">
        <f aca="false">IFERROR(LARGE(AD20:AI20,1),0)</f>
        <v>80</v>
      </c>
      <c r="AQ20" s="70" t="n">
        <f aca="false">IFERROR(LARGE(AD20:AI20,2),0)</f>
        <v>69</v>
      </c>
      <c r="AR20" s="70" t="n">
        <f aca="false">IFERROR(LARGE(AD20:AI20,3),0)</f>
        <v>69</v>
      </c>
      <c r="AS20" s="70" t="n">
        <f aca="false">IFERROR(LARGE(AD20:AI20,4),0)</f>
        <v>65</v>
      </c>
      <c r="AT20" s="70" t="n">
        <f aca="false">IFERROR(LARGE(AD20:AI20,5),0)</f>
        <v>39</v>
      </c>
      <c r="AU20" s="71" t="n">
        <f aca="false">IFERROR(INDEX(X20:AC20,SMALL(IF(AD20:AI20=AV20,COLUMN(AD20:AI20)-COLUMN(AD20)+1),COUNTIF(AP20:AP20,AV20))),0)</f>
        <v>2</v>
      </c>
      <c r="AV20" s="71" t="n">
        <f aca="false">IFERROR(LARGE(AD20:AI20,1),0)</f>
        <v>80</v>
      </c>
      <c r="AW20" s="71" t="str">
        <f aca="false">IFERROR(INDEX(AJ20:AO20,SMALL(IF(AD20:AI20=AV20,COLUMN(AD20:AI20)-COLUMN(AD20)+1),COUNTIF(AP20:AP20,AV20))),0)</f>
        <v>B1</v>
      </c>
      <c r="AX20" s="72" t="n">
        <f aca="false">IFERROR(INDEX(X20:AC20,SMALL(IF(AD20:AI20=AY20,COLUMN(AD20:AI20)-COLUMN(AD20)+1),COUNTIF(AP20:AQ20,AY20))),0)</f>
        <v>101</v>
      </c>
      <c r="AY20" s="72" t="n">
        <f aca="false">IFERROR(LARGE(AD20:AI20,2),0)</f>
        <v>69</v>
      </c>
      <c r="AZ20" s="73" t="str">
        <f aca="false">IFERROR(INDEX(AJ20:AO20,SMALL(IF(AD20:AI20=AY20,COLUMN(AD20:AI20)-COLUMN(AD20)+1),COUNTIF(AP20:AQ20,AY20))),0)</f>
        <v>C2</v>
      </c>
      <c r="BA20" s="74" t="n">
        <f aca="false">IFERROR(INDEX(X20:AC20,SMALL(IF(AD20:AI20=BB20,COLUMN(AD20:AI20)-COLUMN(AD20)+1),COUNTIF(AP20:AR20,BB20))),0)</f>
        <v>86</v>
      </c>
      <c r="BB20" s="74" t="n">
        <f aca="false">IFERROR(LARGE(AD20:AI20,3),0)</f>
        <v>69</v>
      </c>
      <c r="BC20" s="74" t="str">
        <f aca="false">IFERROR(INDEX(AJ20:AO20,SMALL(IF(AD20:AI20=BB20,COLUMN(AD20:AI20)-COLUMN(AD20)+1),COUNTIF(AP20:AR20,BB20))),0)</f>
        <v>B1</v>
      </c>
      <c r="BD20" s="75" t="n">
        <f aca="false">IFERROR(INDEX(X20:AC20,SMALL(IF(AD20:AI20=BE20,COLUMN(AD20:AI20)-COLUMN(AD20)+1),COUNTIF(AP20:AS20,BE20))),0)</f>
        <v>87</v>
      </c>
      <c r="BE20" s="75" t="n">
        <f aca="false">IFERROR(LARGE(AD20:AI20,4),0)</f>
        <v>65</v>
      </c>
      <c r="BF20" s="75" t="str">
        <f aca="false">IFERROR(INDEX(AJ20:AO20,SMALL(IF(AD20:AI20=BE20,COLUMN(AD20:AI20)-COLUMN(AD20)+1),COUNTIF(AP20:AS20,BE20))),0)</f>
        <v>C1</v>
      </c>
      <c r="BG20" s="76" t="n">
        <f aca="false">IFERROR(INDEX(X20:AC20,SMALL(IF(AD20:AI20=BH20,COLUMN(AD20:AI20)-COLUMN(AD20)+1),COUNTIF(AP20:AT20,BH20))),0)</f>
        <v>41</v>
      </c>
      <c r="BH20" s="76" t="n">
        <f aca="false">IFERROR(LARGE(AD20:AI20,5),0)</f>
        <v>39</v>
      </c>
      <c r="BI20" s="76" t="str">
        <f aca="false">IFERROR(INDEX(AJ20:AO20,SMALL(IF(AD20:AI20=BH20,COLUMN(AD20:AI20)-COLUMN(AD20)+1),COUNTIF(AP20:AT20,BH20))),0)</f>
        <v>D1</v>
      </c>
      <c r="BJ20" s="77" t="n">
        <f aca="false">IF(COUNTIF(AD20:AI20,0)=0,IF(COUNTIFS(AD20:AI20,"*F*")=0,SUM(LARGE(AD20:AI20,{1,2,3,4,5})),IF(COUNTIFS(AD20:AI20,"*F*")=1,SUM(LARGE(AD20:AI20,{1,2,3,4,5})),IF(COUNTIFS(AD20:AI20,"*F*")=2,"C",IF(COUNTIFS(AD20:AI20,"*F*")&gt;2,"F")))),IF(COUNTIFS(AD20:AH20,"*F*")=0,SUM(AD20:AH20),IF(COUNTIFS(AD20:AH20,"*F*")=1,"C",IF(COUNTIFS(AD20:AH20,"*F*")&gt;=2,"F"))))</f>
        <v>322</v>
      </c>
      <c r="BK20" s="78" t="n">
        <f aca="false">IFERROR(BJ20/5,BJ20)</f>
        <v>64.4</v>
      </c>
    </row>
    <row r="21" customFormat="false" ht="15" hidden="false" customHeight="false" outlineLevel="0" collapsed="false">
      <c r="A21" s="64" t="n">
        <v>19</v>
      </c>
      <c r="B21" s="65" t="s">
        <v>12</v>
      </c>
      <c r="C21" s="38" t="n">
        <v>2306844</v>
      </c>
      <c r="D21" s="39" t="s">
        <v>66</v>
      </c>
      <c r="E21" s="39" t="s">
        <v>19</v>
      </c>
      <c r="F21" s="40" t="n">
        <v>101</v>
      </c>
      <c r="G21" s="40" t="n">
        <v>96</v>
      </c>
      <c r="H21" s="40" t="s">
        <v>44</v>
      </c>
      <c r="I21" s="40" t="n">
        <v>2</v>
      </c>
      <c r="J21" s="40" t="n">
        <v>86</v>
      </c>
      <c r="K21" s="40" t="s">
        <v>45</v>
      </c>
      <c r="L21" s="40" t="n">
        <v>41</v>
      </c>
      <c r="M21" s="40" t="n">
        <v>77</v>
      </c>
      <c r="N21" s="40" t="s">
        <v>42</v>
      </c>
      <c r="O21" s="40" t="n">
        <v>86</v>
      </c>
      <c r="P21" s="40" t="n">
        <v>74</v>
      </c>
      <c r="Q21" s="40" t="s">
        <v>42</v>
      </c>
      <c r="R21" s="40" t="n">
        <v>87</v>
      </c>
      <c r="S21" s="40" t="n">
        <v>83</v>
      </c>
      <c r="T21" s="40" t="s">
        <v>45</v>
      </c>
      <c r="U21" s="42"/>
      <c r="V21" s="42"/>
      <c r="W21" s="66"/>
      <c r="X21" s="67" t="n">
        <f aca="false">F21</f>
        <v>101</v>
      </c>
      <c r="Y21" s="67" t="n">
        <f aca="false">I21</f>
        <v>2</v>
      </c>
      <c r="Z21" s="67" t="n">
        <f aca="false">L21</f>
        <v>41</v>
      </c>
      <c r="AA21" s="67" t="n">
        <f aca="false">O21</f>
        <v>86</v>
      </c>
      <c r="AB21" s="67" t="n">
        <f aca="false">R21</f>
        <v>87</v>
      </c>
      <c r="AC21" s="67" t="n">
        <f aca="false">U21</f>
        <v>0</v>
      </c>
      <c r="AD21" s="68" t="n">
        <f aca="false">G21</f>
        <v>96</v>
      </c>
      <c r="AE21" s="68" t="n">
        <f aca="false">J21</f>
        <v>86</v>
      </c>
      <c r="AF21" s="68" t="n">
        <f aca="false">M21</f>
        <v>77</v>
      </c>
      <c r="AG21" s="68" t="n">
        <f aca="false">P21</f>
        <v>74</v>
      </c>
      <c r="AH21" s="68" t="n">
        <f aca="false">S21</f>
        <v>83</v>
      </c>
      <c r="AI21" s="68" t="n">
        <f aca="false">V21</f>
        <v>0</v>
      </c>
      <c r="AJ21" s="69" t="str">
        <f aca="false">H21</f>
        <v>A1</v>
      </c>
      <c r="AK21" s="69" t="str">
        <f aca="false">K21</f>
        <v>A2</v>
      </c>
      <c r="AL21" s="69" t="str">
        <f aca="false">N21</f>
        <v>B1</v>
      </c>
      <c r="AM21" s="69" t="str">
        <f aca="false">Q21</f>
        <v>B1</v>
      </c>
      <c r="AN21" s="69" t="str">
        <f aca="false">T21</f>
        <v>A2</v>
      </c>
      <c r="AO21" s="69" t="n">
        <f aca="false">W21</f>
        <v>0</v>
      </c>
      <c r="AP21" s="70" t="n">
        <f aca="false">IFERROR(LARGE(AD21:AI21,1),0)</f>
        <v>96</v>
      </c>
      <c r="AQ21" s="70" t="n">
        <f aca="false">IFERROR(LARGE(AD21:AI21,2),0)</f>
        <v>86</v>
      </c>
      <c r="AR21" s="70" t="n">
        <f aca="false">IFERROR(LARGE(AD21:AI21,3),0)</f>
        <v>83</v>
      </c>
      <c r="AS21" s="70" t="n">
        <f aca="false">IFERROR(LARGE(AD21:AI21,4),0)</f>
        <v>77</v>
      </c>
      <c r="AT21" s="70" t="n">
        <f aca="false">IFERROR(LARGE(AD21:AI21,5),0)</f>
        <v>74</v>
      </c>
      <c r="AU21" s="71" t="n">
        <f aca="false">IFERROR(INDEX(X21:AC21,SMALL(IF(AD21:AI21=AV21,COLUMN(AD21:AI21)-COLUMN(AD21)+1),COUNTIF(AP21:AP21,AV21))),0)</f>
        <v>101</v>
      </c>
      <c r="AV21" s="71" t="n">
        <f aca="false">IFERROR(LARGE(AD21:AI21,1),0)</f>
        <v>96</v>
      </c>
      <c r="AW21" s="71" t="str">
        <f aca="false">IFERROR(INDEX(AJ21:AO21,SMALL(IF(AD21:AI21=AV21,COLUMN(AD21:AI21)-COLUMN(AD21)+1),COUNTIF(AP21:AP21,AV21))),0)</f>
        <v>A1</v>
      </c>
      <c r="AX21" s="72" t="n">
        <f aca="false">IFERROR(INDEX(X21:AC21,SMALL(IF(AD21:AI21=AY21,COLUMN(AD21:AI21)-COLUMN(AD21)+1),COUNTIF(AP21:AQ21,AY21))),0)</f>
        <v>2</v>
      </c>
      <c r="AY21" s="72" t="n">
        <f aca="false">IFERROR(LARGE(AD21:AI21,2),0)</f>
        <v>86</v>
      </c>
      <c r="AZ21" s="73" t="str">
        <f aca="false">IFERROR(INDEX(AJ21:AO21,SMALL(IF(AD21:AI21=AY21,COLUMN(AD21:AI21)-COLUMN(AD21)+1),COUNTIF(AP21:AQ21,AY21))),0)</f>
        <v>A2</v>
      </c>
      <c r="BA21" s="74" t="n">
        <f aca="false">IFERROR(INDEX(X21:AC21,SMALL(IF(AD21:AI21=BB21,COLUMN(AD21:AI21)-COLUMN(AD21)+1),COUNTIF(AP21:AR21,BB21))),0)</f>
        <v>87</v>
      </c>
      <c r="BB21" s="74" t="n">
        <f aca="false">IFERROR(LARGE(AD21:AI21,3),0)</f>
        <v>83</v>
      </c>
      <c r="BC21" s="74" t="str">
        <f aca="false">IFERROR(INDEX(AJ21:AO21,SMALL(IF(AD21:AI21=BB21,COLUMN(AD21:AI21)-COLUMN(AD21)+1),COUNTIF(AP21:AR21,BB21))),0)</f>
        <v>A2</v>
      </c>
      <c r="BD21" s="75" t="n">
        <f aca="false">IFERROR(INDEX(X21:AC21,SMALL(IF(AD21:AI21=BE21,COLUMN(AD21:AI21)-COLUMN(AD21)+1),COUNTIF(AP21:AS21,BE21))),0)</f>
        <v>41</v>
      </c>
      <c r="BE21" s="75" t="n">
        <f aca="false">IFERROR(LARGE(AD21:AI21,4),0)</f>
        <v>77</v>
      </c>
      <c r="BF21" s="75" t="str">
        <f aca="false">IFERROR(INDEX(AJ21:AO21,SMALL(IF(AD21:AI21=BE21,COLUMN(AD21:AI21)-COLUMN(AD21)+1),COUNTIF(AP21:AS21,BE21))),0)</f>
        <v>B1</v>
      </c>
      <c r="BG21" s="76" t="n">
        <f aca="false">IFERROR(INDEX(X21:AC21,SMALL(IF(AD21:AI21=BH21,COLUMN(AD21:AI21)-COLUMN(AD21)+1),COUNTIF(AP21:AT21,BH21))),0)</f>
        <v>86</v>
      </c>
      <c r="BH21" s="76" t="n">
        <f aca="false">IFERROR(LARGE(AD21:AI21,5),0)</f>
        <v>74</v>
      </c>
      <c r="BI21" s="76" t="str">
        <f aca="false">IFERROR(INDEX(AJ21:AO21,SMALL(IF(AD21:AI21=BH21,COLUMN(AD21:AI21)-COLUMN(AD21)+1),COUNTIF(AP21:AT21,BH21))),0)</f>
        <v>B1</v>
      </c>
      <c r="BJ21" s="77" t="n">
        <f aca="false">IF(COUNTIF(AD21:AI21,0)=0,IF(COUNTIFS(AD21:AI21,"*F*")=0,SUM(LARGE(AD21:AI21,{1,2,3,4,5})),IF(COUNTIFS(AD21:AI21,"*F*")=1,SUM(LARGE(AD21:AI21,{1,2,3,4,5})),IF(COUNTIFS(AD21:AI21,"*F*")=2,"C",IF(COUNTIFS(AD21:AI21,"*F*")&gt;2,"F")))),IF(COUNTIFS(AD21:AH21,"*F*")=0,SUM(AD21:AH21),IF(COUNTIFS(AD21:AH21,"*F*")=1,"C",IF(COUNTIFS(AD21:AH21,"*F*")&gt;=2,"F"))))</f>
        <v>416</v>
      </c>
      <c r="BK21" s="78" t="n">
        <f aca="false">IFERROR(BJ21/5,BJ21)</f>
        <v>83.2</v>
      </c>
    </row>
    <row r="22" customFormat="false" ht="15" hidden="false" customHeight="false" outlineLevel="0" collapsed="false">
      <c r="A22" s="64" t="n">
        <v>20</v>
      </c>
      <c r="B22" s="65" t="s">
        <v>12</v>
      </c>
      <c r="C22" s="38" t="n">
        <v>2306845</v>
      </c>
      <c r="D22" s="39" t="s">
        <v>67</v>
      </c>
      <c r="E22" s="39" t="s">
        <v>19</v>
      </c>
      <c r="F22" s="40" t="n">
        <v>101</v>
      </c>
      <c r="G22" s="40" t="n">
        <v>90</v>
      </c>
      <c r="H22" s="40" t="s">
        <v>45</v>
      </c>
      <c r="I22" s="40" t="n">
        <v>2</v>
      </c>
      <c r="J22" s="40" t="n">
        <v>95</v>
      </c>
      <c r="K22" s="40" t="s">
        <v>44</v>
      </c>
      <c r="L22" s="40" t="n">
        <v>41</v>
      </c>
      <c r="M22" s="40" t="n">
        <v>68</v>
      </c>
      <c r="N22" s="40" t="s">
        <v>41</v>
      </c>
      <c r="O22" s="40" t="n">
        <v>86</v>
      </c>
      <c r="P22" s="40" t="n">
        <v>79</v>
      </c>
      <c r="Q22" s="40" t="s">
        <v>45</v>
      </c>
      <c r="R22" s="40" t="n">
        <v>87</v>
      </c>
      <c r="S22" s="40" t="n">
        <v>88</v>
      </c>
      <c r="T22" s="40" t="s">
        <v>45</v>
      </c>
      <c r="U22" s="42"/>
      <c r="V22" s="42"/>
      <c r="W22" s="66"/>
      <c r="X22" s="67" t="n">
        <f aca="false">F22</f>
        <v>101</v>
      </c>
      <c r="Y22" s="67" t="n">
        <f aca="false">I22</f>
        <v>2</v>
      </c>
      <c r="Z22" s="67" t="n">
        <f aca="false">L22</f>
        <v>41</v>
      </c>
      <c r="AA22" s="67" t="n">
        <f aca="false">O22</f>
        <v>86</v>
      </c>
      <c r="AB22" s="67" t="n">
        <f aca="false">R22</f>
        <v>87</v>
      </c>
      <c r="AC22" s="67" t="n">
        <f aca="false">U22</f>
        <v>0</v>
      </c>
      <c r="AD22" s="68" t="n">
        <f aca="false">G22</f>
        <v>90</v>
      </c>
      <c r="AE22" s="68" t="n">
        <f aca="false">J22</f>
        <v>95</v>
      </c>
      <c r="AF22" s="68" t="n">
        <f aca="false">M22</f>
        <v>68</v>
      </c>
      <c r="AG22" s="68" t="n">
        <f aca="false">P22</f>
        <v>79</v>
      </c>
      <c r="AH22" s="68" t="n">
        <f aca="false">S22</f>
        <v>88</v>
      </c>
      <c r="AI22" s="68" t="n">
        <f aca="false">V22</f>
        <v>0</v>
      </c>
      <c r="AJ22" s="69" t="str">
        <f aca="false">H22</f>
        <v>A2</v>
      </c>
      <c r="AK22" s="69" t="str">
        <f aca="false">K22</f>
        <v>A1</v>
      </c>
      <c r="AL22" s="69" t="str">
        <f aca="false">N22</f>
        <v>B2</v>
      </c>
      <c r="AM22" s="69" t="str">
        <f aca="false">Q22</f>
        <v>A2</v>
      </c>
      <c r="AN22" s="69" t="str">
        <f aca="false">T22</f>
        <v>A2</v>
      </c>
      <c r="AO22" s="69" t="n">
        <f aca="false">W22</f>
        <v>0</v>
      </c>
      <c r="AP22" s="70" t="n">
        <f aca="false">IFERROR(LARGE(AD22:AI22,1),0)</f>
        <v>95</v>
      </c>
      <c r="AQ22" s="70" t="n">
        <f aca="false">IFERROR(LARGE(AD22:AI22,2),0)</f>
        <v>90</v>
      </c>
      <c r="AR22" s="70" t="n">
        <f aca="false">IFERROR(LARGE(AD22:AI22,3),0)</f>
        <v>88</v>
      </c>
      <c r="AS22" s="70" t="n">
        <f aca="false">IFERROR(LARGE(AD22:AI22,4),0)</f>
        <v>79</v>
      </c>
      <c r="AT22" s="70" t="n">
        <f aca="false">IFERROR(LARGE(AD22:AI22,5),0)</f>
        <v>68</v>
      </c>
      <c r="AU22" s="71" t="n">
        <f aca="false">IFERROR(INDEX(X22:AC22,SMALL(IF(AD22:AI22=AV22,COLUMN(AD22:AI22)-COLUMN(AD22)+1),COUNTIF(AP22:AP22,AV22))),0)</f>
        <v>2</v>
      </c>
      <c r="AV22" s="71" t="n">
        <f aca="false">IFERROR(LARGE(AD22:AI22,1),0)</f>
        <v>95</v>
      </c>
      <c r="AW22" s="71" t="str">
        <f aca="false">IFERROR(INDEX(AJ22:AO22,SMALL(IF(AD22:AI22=AV22,COLUMN(AD22:AI22)-COLUMN(AD22)+1),COUNTIF(AP22:AP22,AV22))),0)</f>
        <v>A1</v>
      </c>
      <c r="AX22" s="72" t="n">
        <f aca="false">IFERROR(INDEX(X22:AC22,SMALL(IF(AD22:AI22=AY22,COLUMN(AD22:AI22)-COLUMN(AD22)+1),COUNTIF(AP22:AQ22,AY22))),0)</f>
        <v>101</v>
      </c>
      <c r="AY22" s="72" t="n">
        <f aca="false">IFERROR(LARGE(AD22:AI22,2),0)</f>
        <v>90</v>
      </c>
      <c r="AZ22" s="73" t="str">
        <f aca="false">IFERROR(INDEX(AJ22:AO22,SMALL(IF(AD22:AI22=AY22,COLUMN(AD22:AI22)-COLUMN(AD22)+1),COUNTIF(AP22:AQ22,AY22))),0)</f>
        <v>A2</v>
      </c>
      <c r="BA22" s="74" t="n">
        <f aca="false">IFERROR(INDEX(X22:AC22,SMALL(IF(AD22:AI22=BB22,COLUMN(AD22:AI22)-COLUMN(AD22)+1),COUNTIF(AP22:AR22,BB22))),0)</f>
        <v>87</v>
      </c>
      <c r="BB22" s="74" t="n">
        <f aca="false">IFERROR(LARGE(AD22:AI22,3),0)</f>
        <v>88</v>
      </c>
      <c r="BC22" s="74" t="str">
        <f aca="false">IFERROR(INDEX(AJ22:AO22,SMALL(IF(AD22:AI22=BB22,COLUMN(AD22:AI22)-COLUMN(AD22)+1),COUNTIF(AP22:AR22,BB22))),0)</f>
        <v>A2</v>
      </c>
      <c r="BD22" s="75" t="n">
        <f aca="false">IFERROR(INDEX(X22:AC22,SMALL(IF(AD22:AI22=BE22,COLUMN(AD22:AI22)-COLUMN(AD22)+1),COUNTIF(AP22:AS22,BE22))),0)</f>
        <v>86</v>
      </c>
      <c r="BE22" s="75" t="n">
        <f aca="false">IFERROR(LARGE(AD22:AI22,4),0)</f>
        <v>79</v>
      </c>
      <c r="BF22" s="75" t="str">
        <f aca="false">IFERROR(INDEX(AJ22:AO22,SMALL(IF(AD22:AI22=BE22,COLUMN(AD22:AI22)-COLUMN(AD22)+1),COUNTIF(AP22:AS22,BE22))),0)</f>
        <v>A2</v>
      </c>
      <c r="BG22" s="76" t="n">
        <f aca="false">IFERROR(INDEX(X22:AC22,SMALL(IF(AD22:AI22=BH22,COLUMN(AD22:AI22)-COLUMN(AD22)+1),COUNTIF(AP22:AT22,BH22))),0)</f>
        <v>41</v>
      </c>
      <c r="BH22" s="76" t="n">
        <f aca="false">IFERROR(LARGE(AD22:AI22,5),0)</f>
        <v>68</v>
      </c>
      <c r="BI22" s="76" t="str">
        <f aca="false">IFERROR(INDEX(AJ22:AO22,SMALL(IF(AD22:AI22=BH22,COLUMN(AD22:AI22)-COLUMN(AD22)+1),COUNTIF(AP22:AT22,BH22))),0)</f>
        <v>B2</v>
      </c>
      <c r="BJ22" s="77" t="n">
        <f aca="false">IF(COUNTIF(AD22:AI22,0)=0,IF(COUNTIFS(AD22:AI22,"*F*")=0,SUM(LARGE(AD22:AI22,{1,2,3,4,5})),IF(COUNTIFS(AD22:AI22,"*F*")=1,SUM(LARGE(AD22:AI22,{1,2,3,4,5})),IF(COUNTIFS(AD22:AI22,"*F*")=2,"C",IF(COUNTIFS(AD22:AI22,"*F*")&gt;2,"F")))),IF(COUNTIFS(AD22:AH22,"*F*")=0,SUM(AD22:AH22),IF(COUNTIFS(AD22:AH22,"*F*")=1,"C",IF(COUNTIFS(AD22:AH22,"*F*")&gt;=2,"F"))))</f>
        <v>420</v>
      </c>
      <c r="BK22" s="78" t="n">
        <f aca="false">IFERROR(BJ22/5,BJ22)</f>
        <v>84</v>
      </c>
    </row>
    <row r="23" customFormat="false" ht="15" hidden="false" customHeight="false" outlineLevel="0" collapsed="false">
      <c r="A23" s="64" t="n">
        <v>21</v>
      </c>
      <c r="B23" s="65" t="s">
        <v>12</v>
      </c>
      <c r="C23" s="38" t="n">
        <v>2306846</v>
      </c>
      <c r="D23" s="39" t="s">
        <v>68</v>
      </c>
      <c r="E23" s="39" t="s">
        <v>15</v>
      </c>
      <c r="F23" s="40" t="n">
        <v>101</v>
      </c>
      <c r="G23" s="40" t="n">
        <v>67</v>
      </c>
      <c r="H23" s="40" t="s">
        <v>47</v>
      </c>
      <c r="I23" s="40" t="n">
        <v>2</v>
      </c>
      <c r="J23" s="40" t="n">
        <v>73</v>
      </c>
      <c r="K23" s="40" t="s">
        <v>41</v>
      </c>
      <c r="L23" s="40" t="n">
        <v>41</v>
      </c>
      <c r="M23" s="40" t="n">
        <v>64</v>
      </c>
      <c r="N23" s="40" t="s">
        <v>41</v>
      </c>
      <c r="O23" s="40" t="n">
        <v>86</v>
      </c>
      <c r="P23" s="40" t="n">
        <v>60</v>
      </c>
      <c r="Q23" s="40" t="s">
        <v>41</v>
      </c>
      <c r="R23" s="40" t="n">
        <v>87</v>
      </c>
      <c r="S23" s="40" t="n">
        <v>52</v>
      </c>
      <c r="T23" s="40" t="s">
        <v>47</v>
      </c>
      <c r="U23" s="42"/>
      <c r="V23" s="42"/>
      <c r="W23" s="66"/>
      <c r="X23" s="67" t="n">
        <f aca="false">F23</f>
        <v>101</v>
      </c>
      <c r="Y23" s="67" t="n">
        <f aca="false">I23</f>
        <v>2</v>
      </c>
      <c r="Z23" s="67" t="n">
        <f aca="false">L23</f>
        <v>41</v>
      </c>
      <c r="AA23" s="67" t="n">
        <f aca="false">O23</f>
        <v>86</v>
      </c>
      <c r="AB23" s="67" t="n">
        <f aca="false">R23</f>
        <v>87</v>
      </c>
      <c r="AC23" s="67" t="n">
        <f aca="false">U23</f>
        <v>0</v>
      </c>
      <c r="AD23" s="68" t="n">
        <f aca="false">G23</f>
        <v>67</v>
      </c>
      <c r="AE23" s="68" t="n">
        <f aca="false">J23</f>
        <v>73</v>
      </c>
      <c r="AF23" s="68" t="n">
        <f aca="false">M23</f>
        <v>64</v>
      </c>
      <c r="AG23" s="68" t="n">
        <f aca="false">P23</f>
        <v>60</v>
      </c>
      <c r="AH23" s="68" t="n">
        <f aca="false">S23</f>
        <v>52</v>
      </c>
      <c r="AI23" s="68" t="n">
        <f aca="false">V23</f>
        <v>0</v>
      </c>
      <c r="AJ23" s="69" t="str">
        <f aca="false">H23</f>
        <v>C2</v>
      </c>
      <c r="AK23" s="69" t="str">
        <f aca="false">K23</f>
        <v>B2</v>
      </c>
      <c r="AL23" s="69" t="str">
        <f aca="false">N23</f>
        <v>B2</v>
      </c>
      <c r="AM23" s="69" t="str">
        <f aca="false">Q23</f>
        <v>B2</v>
      </c>
      <c r="AN23" s="69" t="str">
        <f aca="false">T23</f>
        <v>C2</v>
      </c>
      <c r="AO23" s="69" t="n">
        <f aca="false">W23</f>
        <v>0</v>
      </c>
      <c r="AP23" s="70" t="n">
        <f aca="false">IFERROR(LARGE(AD23:AI23,1),0)</f>
        <v>73</v>
      </c>
      <c r="AQ23" s="70" t="n">
        <f aca="false">IFERROR(LARGE(AD23:AI23,2),0)</f>
        <v>67</v>
      </c>
      <c r="AR23" s="70" t="n">
        <f aca="false">IFERROR(LARGE(AD23:AI23,3),0)</f>
        <v>64</v>
      </c>
      <c r="AS23" s="70" t="n">
        <f aca="false">IFERROR(LARGE(AD23:AI23,4),0)</f>
        <v>60</v>
      </c>
      <c r="AT23" s="70" t="n">
        <f aca="false">IFERROR(LARGE(AD23:AI23,5),0)</f>
        <v>52</v>
      </c>
      <c r="AU23" s="71" t="n">
        <f aca="false">IFERROR(INDEX(X23:AC23,SMALL(IF(AD23:AI23=AV23,COLUMN(AD23:AI23)-COLUMN(AD23)+1),COUNTIF(AP23:AP23,AV23))),0)</f>
        <v>2</v>
      </c>
      <c r="AV23" s="71" t="n">
        <f aca="false">IFERROR(LARGE(AD23:AI23,1),0)</f>
        <v>73</v>
      </c>
      <c r="AW23" s="71" t="str">
        <f aca="false">IFERROR(INDEX(AJ23:AO23,SMALL(IF(AD23:AI23=AV23,COLUMN(AD23:AI23)-COLUMN(AD23)+1),COUNTIF(AP23:AP23,AV23))),0)</f>
        <v>B2</v>
      </c>
      <c r="AX23" s="72" t="n">
        <f aca="false">IFERROR(INDEX(X23:AC23,SMALL(IF(AD23:AI23=AY23,COLUMN(AD23:AI23)-COLUMN(AD23)+1),COUNTIF(AP23:AQ23,AY23))),0)</f>
        <v>101</v>
      </c>
      <c r="AY23" s="72" t="n">
        <f aca="false">IFERROR(LARGE(AD23:AI23,2),0)</f>
        <v>67</v>
      </c>
      <c r="AZ23" s="73" t="str">
        <f aca="false">IFERROR(INDEX(AJ23:AO23,SMALL(IF(AD23:AI23=AY23,COLUMN(AD23:AI23)-COLUMN(AD23)+1),COUNTIF(AP23:AQ23,AY23))),0)</f>
        <v>C2</v>
      </c>
      <c r="BA23" s="74" t="n">
        <f aca="false">IFERROR(INDEX(X23:AC23,SMALL(IF(AD23:AI23=BB23,COLUMN(AD23:AI23)-COLUMN(AD23)+1),COUNTIF(AP23:AR23,BB23))),0)</f>
        <v>41</v>
      </c>
      <c r="BB23" s="74" t="n">
        <f aca="false">IFERROR(LARGE(AD23:AI23,3),0)</f>
        <v>64</v>
      </c>
      <c r="BC23" s="74" t="str">
        <f aca="false">IFERROR(INDEX(AJ23:AO23,SMALL(IF(AD23:AI23=BB23,COLUMN(AD23:AI23)-COLUMN(AD23)+1),COUNTIF(AP23:AR23,BB23))),0)</f>
        <v>B2</v>
      </c>
      <c r="BD23" s="75" t="n">
        <f aca="false">IFERROR(INDEX(X23:AC23,SMALL(IF(AD23:AI23=BE23,COLUMN(AD23:AI23)-COLUMN(AD23)+1),COUNTIF(AP23:AS23,BE23))),0)</f>
        <v>86</v>
      </c>
      <c r="BE23" s="75" t="n">
        <f aca="false">IFERROR(LARGE(AD23:AI23,4),0)</f>
        <v>60</v>
      </c>
      <c r="BF23" s="75" t="str">
        <f aca="false">IFERROR(INDEX(AJ23:AO23,SMALL(IF(AD23:AI23=BE23,COLUMN(AD23:AI23)-COLUMN(AD23)+1),COUNTIF(AP23:AS23,BE23))),0)</f>
        <v>B2</v>
      </c>
      <c r="BG23" s="76" t="n">
        <f aca="false">IFERROR(INDEX(X23:AC23,SMALL(IF(AD23:AI23=BH23,COLUMN(AD23:AI23)-COLUMN(AD23)+1),COUNTIF(AP23:AT23,BH23))),0)</f>
        <v>87</v>
      </c>
      <c r="BH23" s="76" t="n">
        <f aca="false">IFERROR(LARGE(AD23:AI23,5),0)</f>
        <v>52</v>
      </c>
      <c r="BI23" s="76" t="str">
        <f aca="false">IFERROR(INDEX(AJ23:AO23,SMALL(IF(AD23:AI23=BH23,COLUMN(AD23:AI23)-COLUMN(AD23)+1),COUNTIF(AP23:AT23,BH23))),0)</f>
        <v>C2</v>
      </c>
      <c r="BJ23" s="77" t="n">
        <f aca="false">IF(COUNTIF(AD23:AI23,0)=0,IF(COUNTIFS(AD23:AI23,"*F*")=0,SUM(LARGE(AD23:AI23,{1,2,3,4,5})),IF(COUNTIFS(AD23:AI23,"*F*")=1,SUM(LARGE(AD23:AI23,{1,2,3,4,5})),IF(COUNTIFS(AD23:AI23,"*F*")=2,"C",IF(COUNTIFS(AD23:AI23,"*F*")&gt;2,"F")))),IF(COUNTIFS(AD23:AH23,"*F*")=0,SUM(AD23:AH23),IF(COUNTIFS(AD23:AH23,"*F*")=1,"C",IF(COUNTIFS(AD23:AH23,"*F*")&gt;=2,"F"))))</f>
        <v>316</v>
      </c>
      <c r="BK23" s="78" t="n">
        <f aca="false">IFERROR(BJ23/5,BJ23)</f>
        <v>63.2</v>
      </c>
    </row>
    <row r="24" customFormat="false" ht="14.25" hidden="false" customHeight="true" outlineLevel="0" collapsed="false">
      <c r="A24" s="64" t="n">
        <v>22</v>
      </c>
      <c r="B24" s="65" t="s">
        <v>12</v>
      </c>
      <c r="C24" s="38" t="n">
        <v>2306847</v>
      </c>
      <c r="D24" s="39" t="s">
        <v>69</v>
      </c>
      <c r="E24" s="39" t="s">
        <v>15</v>
      </c>
      <c r="F24" s="40" t="n">
        <v>101</v>
      </c>
      <c r="G24" s="40" t="n">
        <v>69</v>
      </c>
      <c r="H24" s="40" t="s">
        <v>47</v>
      </c>
      <c r="I24" s="40" t="n">
        <v>2</v>
      </c>
      <c r="J24" s="40" t="n">
        <v>69</v>
      </c>
      <c r="K24" s="40" t="s">
        <v>48</v>
      </c>
      <c r="L24" s="40" t="n">
        <v>41</v>
      </c>
      <c r="M24" s="40" t="n">
        <v>54</v>
      </c>
      <c r="N24" s="40" t="s">
        <v>48</v>
      </c>
      <c r="O24" s="40" t="n">
        <v>86</v>
      </c>
      <c r="P24" s="40" t="n">
        <v>61</v>
      </c>
      <c r="Q24" s="40" t="s">
        <v>41</v>
      </c>
      <c r="R24" s="40" t="n">
        <v>87</v>
      </c>
      <c r="S24" s="40" t="n">
        <v>52</v>
      </c>
      <c r="T24" s="40" t="s">
        <v>47</v>
      </c>
      <c r="U24" s="42"/>
      <c r="V24" s="42"/>
      <c r="W24" s="66"/>
      <c r="X24" s="67" t="n">
        <f aca="false">F24</f>
        <v>101</v>
      </c>
      <c r="Y24" s="67" t="n">
        <f aca="false">I24</f>
        <v>2</v>
      </c>
      <c r="Z24" s="67" t="n">
        <f aca="false">L24</f>
        <v>41</v>
      </c>
      <c r="AA24" s="67" t="n">
        <f aca="false">O24</f>
        <v>86</v>
      </c>
      <c r="AB24" s="67" t="n">
        <f aca="false">R24</f>
        <v>87</v>
      </c>
      <c r="AC24" s="67" t="n">
        <f aca="false">U24</f>
        <v>0</v>
      </c>
      <c r="AD24" s="68" t="n">
        <f aca="false">G24</f>
        <v>69</v>
      </c>
      <c r="AE24" s="68" t="n">
        <f aca="false">J24</f>
        <v>69</v>
      </c>
      <c r="AF24" s="68" t="n">
        <f aca="false">M24</f>
        <v>54</v>
      </c>
      <c r="AG24" s="68" t="n">
        <f aca="false">P24</f>
        <v>61</v>
      </c>
      <c r="AH24" s="68" t="n">
        <f aca="false">S24</f>
        <v>52</v>
      </c>
      <c r="AI24" s="68" t="n">
        <f aca="false">V24</f>
        <v>0</v>
      </c>
      <c r="AJ24" s="69" t="str">
        <f aca="false">H24</f>
        <v>C2</v>
      </c>
      <c r="AK24" s="69" t="str">
        <f aca="false">K24</f>
        <v>C1</v>
      </c>
      <c r="AL24" s="69" t="str">
        <f aca="false">N24</f>
        <v>C1</v>
      </c>
      <c r="AM24" s="69" t="str">
        <f aca="false">Q24</f>
        <v>B2</v>
      </c>
      <c r="AN24" s="69" t="str">
        <f aca="false">T24</f>
        <v>C2</v>
      </c>
      <c r="AO24" s="69" t="n">
        <f aca="false">W24</f>
        <v>0</v>
      </c>
      <c r="AP24" s="70" t="n">
        <f aca="false">IFERROR(LARGE(AD24:AI24,1),0)</f>
        <v>69</v>
      </c>
      <c r="AQ24" s="70" t="n">
        <f aca="false">IFERROR(LARGE(AD24:AI24,2),0)</f>
        <v>69</v>
      </c>
      <c r="AR24" s="70" t="n">
        <f aca="false">IFERROR(LARGE(AD24:AI24,3),0)</f>
        <v>61</v>
      </c>
      <c r="AS24" s="70" t="n">
        <f aca="false">IFERROR(LARGE(AD24:AI24,4),0)</f>
        <v>54</v>
      </c>
      <c r="AT24" s="70" t="n">
        <f aca="false">IFERROR(LARGE(AD24:AI24,5),0)</f>
        <v>52</v>
      </c>
      <c r="AU24" s="71" t="n">
        <f aca="false">IFERROR(INDEX(X24:AC24,SMALL(IF(AD24:AI24=AV24,COLUMN(AD24:AI24)-COLUMN(AD24)+1),COUNTIF(AP24:AP24,AV24))),0)</f>
        <v>101</v>
      </c>
      <c r="AV24" s="71" t="n">
        <f aca="false">IFERROR(LARGE(AD24:AI24,1),0)</f>
        <v>69</v>
      </c>
      <c r="AW24" s="71" t="str">
        <f aca="false">IFERROR(INDEX(AJ24:AO24,SMALL(IF(AD24:AI24=AV24,COLUMN(AD24:AI24)-COLUMN(AD24)+1),COUNTIF(AP24:AP24,AV24))),0)</f>
        <v>C2</v>
      </c>
      <c r="AX24" s="72" t="n">
        <f aca="false">IFERROR(INDEX(X24:AC24,SMALL(IF(AD24:AI24=AY24,COLUMN(AD24:AI24)-COLUMN(AD24)+1),COUNTIF(AP24:AQ24,AY24))),0)</f>
        <v>2</v>
      </c>
      <c r="AY24" s="72" t="n">
        <f aca="false">IFERROR(LARGE(AD24:AI24,2),0)</f>
        <v>69</v>
      </c>
      <c r="AZ24" s="73" t="str">
        <f aca="false">IFERROR(INDEX(AJ24:AO24,SMALL(IF(AD24:AI24=AY24,COLUMN(AD24:AI24)-COLUMN(AD24)+1),COUNTIF(AP24:AQ24,AY24))),0)</f>
        <v>C1</v>
      </c>
      <c r="BA24" s="74" t="n">
        <f aca="false">IFERROR(INDEX(X24:AC24,SMALL(IF(AD24:AI24=BB24,COLUMN(AD24:AI24)-COLUMN(AD24)+1),COUNTIF(AP24:AR24,BB24))),0)</f>
        <v>86</v>
      </c>
      <c r="BB24" s="74" t="n">
        <f aca="false">IFERROR(LARGE(AD24:AI24,3),0)</f>
        <v>61</v>
      </c>
      <c r="BC24" s="74" t="str">
        <f aca="false">IFERROR(INDEX(AJ24:AO24,SMALL(IF(AD24:AI24=BB24,COLUMN(AD24:AI24)-COLUMN(AD24)+1),COUNTIF(AP24:AR24,BB24))),0)</f>
        <v>B2</v>
      </c>
      <c r="BD24" s="75" t="n">
        <f aca="false">IFERROR(INDEX(X24:AC24,SMALL(IF(AD24:AI24=BE24,COLUMN(AD24:AI24)-COLUMN(AD24)+1),COUNTIF(AP24:AS24,BE24))),0)</f>
        <v>41</v>
      </c>
      <c r="BE24" s="75" t="n">
        <f aca="false">IFERROR(LARGE(AD24:AI24,4),0)</f>
        <v>54</v>
      </c>
      <c r="BF24" s="75" t="str">
        <f aca="false">IFERROR(INDEX(AJ24:AO24,SMALL(IF(AD24:AI24=BE24,COLUMN(AD24:AI24)-COLUMN(AD24)+1),COUNTIF(AP24:AS24,BE24))),0)</f>
        <v>C1</v>
      </c>
      <c r="BG24" s="76" t="n">
        <f aca="false">IFERROR(INDEX(X24:AC24,SMALL(IF(AD24:AI24=BH24,COLUMN(AD24:AI24)-COLUMN(AD24)+1),COUNTIF(AP24:AT24,BH24))),0)</f>
        <v>87</v>
      </c>
      <c r="BH24" s="76" t="n">
        <f aca="false">IFERROR(LARGE(AD24:AI24,5),0)</f>
        <v>52</v>
      </c>
      <c r="BI24" s="76" t="str">
        <f aca="false">IFERROR(INDEX(AJ24:AO24,SMALL(IF(AD24:AI24=BH24,COLUMN(AD24:AI24)-COLUMN(AD24)+1),COUNTIF(AP24:AT24,BH24))),0)</f>
        <v>C2</v>
      </c>
      <c r="BJ24" s="77" t="n">
        <f aca="false">IF(COUNTIF(AD24:AI24,0)=0,IF(COUNTIFS(AD24:AI24,"*F*")=0,SUM(LARGE(AD24:AI24,{1,2,3,4,5})),IF(COUNTIFS(AD24:AI24,"*F*")=1,SUM(LARGE(AD24:AI24,{1,2,3,4,5})),IF(COUNTIFS(AD24:AI24,"*F*")=2,"C",IF(COUNTIFS(AD24:AI24,"*F*")&gt;2,"F")))),IF(COUNTIFS(AD24:AH24,"*F*")=0,SUM(AD24:AH24),IF(COUNTIFS(AD24:AH24,"*F*")=1,"C",IF(COUNTIFS(AD24:AH24,"*F*")&gt;=2,"F"))))</f>
        <v>305</v>
      </c>
      <c r="BK24" s="78" t="n">
        <f aca="false">IFERROR(BJ24/5,BJ24)</f>
        <v>61</v>
      </c>
    </row>
    <row r="25" customFormat="false" ht="15" hidden="false" customHeight="false" outlineLevel="0" collapsed="false">
      <c r="A25" s="64" t="n">
        <v>23</v>
      </c>
      <c r="B25" s="65" t="s">
        <v>12</v>
      </c>
      <c r="C25" s="38" t="n">
        <v>2306848</v>
      </c>
      <c r="D25" s="39" t="s">
        <v>70</v>
      </c>
      <c r="E25" s="39" t="s">
        <v>19</v>
      </c>
      <c r="F25" s="40" t="n">
        <v>101</v>
      </c>
      <c r="G25" s="40" t="n">
        <v>77</v>
      </c>
      <c r="H25" s="40" t="s">
        <v>48</v>
      </c>
      <c r="I25" s="40" t="n">
        <v>2</v>
      </c>
      <c r="J25" s="40" t="n">
        <v>73</v>
      </c>
      <c r="K25" s="40" t="s">
        <v>41</v>
      </c>
      <c r="L25" s="40" t="n">
        <v>41</v>
      </c>
      <c r="M25" s="40" t="n">
        <v>55</v>
      </c>
      <c r="N25" s="40" t="s">
        <v>48</v>
      </c>
      <c r="O25" s="40" t="n">
        <v>86</v>
      </c>
      <c r="P25" s="40" t="n">
        <v>62</v>
      </c>
      <c r="Q25" s="40" t="s">
        <v>41</v>
      </c>
      <c r="R25" s="40" t="n">
        <v>87</v>
      </c>
      <c r="S25" s="40" t="n">
        <v>73</v>
      </c>
      <c r="T25" s="40" t="s">
        <v>41</v>
      </c>
      <c r="U25" s="42"/>
      <c r="V25" s="42"/>
      <c r="W25" s="66"/>
      <c r="X25" s="67" t="n">
        <f aca="false">F25</f>
        <v>101</v>
      </c>
      <c r="Y25" s="67" t="n">
        <f aca="false">I25</f>
        <v>2</v>
      </c>
      <c r="Z25" s="67" t="n">
        <f aca="false">L25</f>
        <v>41</v>
      </c>
      <c r="AA25" s="67" t="n">
        <f aca="false">O25</f>
        <v>86</v>
      </c>
      <c r="AB25" s="67" t="n">
        <f aca="false">R25</f>
        <v>87</v>
      </c>
      <c r="AC25" s="67" t="n">
        <f aca="false">U25</f>
        <v>0</v>
      </c>
      <c r="AD25" s="68" t="n">
        <f aca="false">G25</f>
        <v>77</v>
      </c>
      <c r="AE25" s="68" t="n">
        <f aca="false">J25</f>
        <v>73</v>
      </c>
      <c r="AF25" s="68" t="n">
        <f aca="false">M25</f>
        <v>55</v>
      </c>
      <c r="AG25" s="68" t="n">
        <f aca="false">P25</f>
        <v>62</v>
      </c>
      <c r="AH25" s="68" t="n">
        <f aca="false">S25</f>
        <v>73</v>
      </c>
      <c r="AI25" s="68" t="n">
        <f aca="false">V25</f>
        <v>0</v>
      </c>
      <c r="AJ25" s="69" t="str">
        <f aca="false">H25</f>
        <v>C1</v>
      </c>
      <c r="AK25" s="69" t="str">
        <f aca="false">K25</f>
        <v>B2</v>
      </c>
      <c r="AL25" s="69" t="str">
        <f aca="false">N25</f>
        <v>C1</v>
      </c>
      <c r="AM25" s="69" t="str">
        <f aca="false">Q25</f>
        <v>B2</v>
      </c>
      <c r="AN25" s="69" t="str">
        <f aca="false">T25</f>
        <v>B2</v>
      </c>
      <c r="AO25" s="69" t="n">
        <f aca="false">W25</f>
        <v>0</v>
      </c>
      <c r="AP25" s="70" t="n">
        <f aca="false">IFERROR(LARGE(AD25:AI25,1),0)</f>
        <v>77</v>
      </c>
      <c r="AQ25" s="70" t="n">
        <f aca="false">IFERROR(LARGE(AD25:AI25,2),0)</f>
        <v>73</v>
      </c>
      <c r="AR25" s="70" t="n">
        <f aca="false">IFERROR(LARGE(AD25:AI25,3),0)</f>
        <v>73</v>
      </c>
      <c r="AS25" s="70" t="n">
        <f aca="false">IFERROR(LARGE(AD25:AI25,4),0)</f>
        <v>62</v>
      </c>
      <c r="AT25" s="70" t="n">
        <f aca="false">IFERROR(LARGE(AD25:AI25,5),0)</f>
        <v>55</v>
      </c>
      <c r="AU25" s="71" t="n">
        <f aca="false">IFERROR(INDEX(X25:AC25,SMALL(IF(AD25:AI25=AV25,COLUMN(AD25:AI25)-COLUMN(AD25)+1),COUNTIF(AP25:AP25,AV25))),0)</f>
        <v>101</v>
      </c>
      <c r="AV25" s="71" t="n">
        <f aca="false">IFERROR(LARGE(AD25:AI25,1),0)</f>
        <v>77</v>
      </c>
      <c r="AW25" s="71" t="str">
        <f aca="false">IFERROR(INDEX(AJ25:AO25,SMALL(IF(AD25:AI25=AV25,COLUMN(AD25:AI25)-COLUMN(AD25)+1),COUNTIF(AP25:AP25,AV25))),0)</f>
        <v>C1</v>
      </c>
      <c r="AX25" s="72" t="n">
        <f aca="false">IFERROR(INDEX(X25:AC25,SMALL(IF(AD25:AI25=AY25,COLUMN(AD25:AI25)-COLUMN(AD25)+1),COUNTIF(AP25:AQ25,AY25))),0)</f>
        <v>2</v>
      </c>
      <c r="AY25" s="72" t="n">
        <f aca="false">IFERROR(LARGE(AD25:AI25,2),0)</f>
        <v>73</v>
      </c>
      <c r="AZ25" s="73" t="str">
        <f aca="false">IFERROR(INDEX(AJ25:AO25,SMALL(IF(AD25:AI25=AY25,COLUMN(AD25:AI25)-COLUMN(AD25)+1),COUNTIF(AP25:AQ25,AY25))),0)</f>
        <v>B2</v>
      </c>
      <c r="BA25" s="74" t="n">
        <f aca="false">IFERROR(INDEX(X25:AC25,SMALL(IF(AD25:AI25=BB25,COLUMN(AD25:AI25)-COLUMN(AD25)+1),COUNTIF(AP25:AR25,BB25))),0)</f>
        <v>87</v>
      </c>
      <c r="BB25" s="74" t="n">
        <f aca="false">IFERROR(LARGE(AD25:AI25,3),0)</f>
        <v>73</v>
      </c>
      <c r="BC25" s="74" t="str">
        <f aca="false">IFERROR(INDEX(AJ25:AO25,SMALL(IF(AD25:AI25=BB25,COLUMN(AD25:AI25)-COLUMN(AD25)+1),COUNTIF(AP25:AR25,BB25))),0)</f>
        <v>B2</v>
      </c>
      <c r="BD25" s="75" t="n">
        <f aca="false">IFERROR(INDEX(X25:AC25,SMALL(IF(AD25:AI25=BE25,COLUMN(AD25:AI25)-COLUMN(AD25)+1),COUNTIF(AP25:AS25,BE25))),0)</f>
        <v>86</v>
      </c>
      <c r="BE25" s="75" t="n">
        <f aca="false">IFERROR(LARGE(AD25:AI25,4),0)</f>
        <v>62</v>
      </c>
      <c r="BF25" s="75" t="str">
        <f aca="false">IFERROR(INDEX(AJ25:AO25,SMALL(IF(AD25:AI25=BE25,COLUMN(AD25:AI25)-COLUMN(AD25)+1),COUNTIF(AP25:AS25,BE25))),0)</f>
        <v>B2</v>
      </c>
      <c r="BG25" s="76" t="n">
        <f aca="false">IFERROR(INDEX(X25:AC25,SMALL(IF(AD25:AI25=BH25,COLUMN(AD25:AI25)-COLUMN(AD25)+1),COUNTIF(AP25:AT25,BH25))),0)</f>
        <v>41</v>
      </c>
      <c r="BH25" s="76" t="n">
        <f aca="false">IFERROR(LARGE(AD25:AI25,5),0)</f>
        <v>55</v>
      </c>
      <c r="BI25" s="76" t="str">
        <f aca="false">IFERROR(INDEX(AJ25:AO25,SMALL(IF(AD25:AI25=BH25,COLUMN(AD25:AI25)-COLUMN(AD25)+1),COUNTIF(AP25:AT25,BH25))),0)</f>
        <v>C1</v>
      </c>
      <c r="BJ25" s="77" t="n">
        <f aca="false">IF(COUNTIF(AD25:AI25,0)=0,IF(COUNTIFS(AD25:AI25,"*F*")=0,SUM(LARGE(AD25:AI25,{1,2,3,4,5})),IF(COUNTIFS(AD25:AI25,"*F*")=1,SUM(LARGE(AD25:AI25,{1,2,3,4,5})),IF(COUNTIFS(AD25:AI25,"*F*")=2,"C",IF(COUNTIFS(AD25:AI25,"*F*")&gt;2,"F")))),IF(COUNTIFS(AD25:AH25,"*F*")=0,SUM(AD25:AH25),IF(COUNTIFS(AD25:AH25,"*F*")=1,"C",IF(COUNTIFS(AD25:AH25,"*F*")&gt;=2,"F"))))</f>
        <v>340</v>
      </c>
      <c r="BK25" s="78" t="n">
        <f aca="false">IFERROR(BJ25/5,BJ25)</f>
        <v>68</v>
      </c>
    </row>
    <row r="26" customFormat="false" ht="15" hidden="false" customHeight="false" outlineLevel="0" collapsed="false">
      <c r="A26" s="64" t="n">
        <v>24</v>
      </c>
      <c r="B26" s="65" t="s">
        <v>12</v>
      </c>
      <c r="C26" s="38" t="n">
        <v>2306849</v>
      </c>
      <c r="D26" s="39" t="s">
        <v>71</v>
      </c>
      <c r="E26" s="39" t="s">
        <v>15</v>
      </c>
      <c r="F26" s="40" t="n">
        <v>101</v>
      </c>
      <c r="G26" s="40" t="n">
        <v>88</v>
      </c>
      <c r="H26" s="40" t="s">
        <v>45</v>
      </c>
      <c r="I26" s="40" t="n">
        <v>2</v>
      </c>
      <c r="J26" s="40" t="n">
        <v>90</v>
      </c>
      <c r="K26" s="40" t="s">
        <v>44</v>
      </c>
      <c r="L26" s="40" t="n">
        <v>41</v>
      </c>
      <c r="M26" s="40" t="n">
        <v>74</v>
      </c>
      <c r="N26" s="40" t="s">
        <v>42</v>
      </c>
      <c r="O26" s="40" t="n">
        <v>86</v>
      </c>
      <c r="P26" s="40" t="n">
        <v>81</v>
      </c>
      <c r="Q26" s="40" t="s">
        <v>45</v>
      </c>
      <c r="R26" s="40" t="n">
        <v>87</v>
      </c>
      <c r="S26" s="40" t="n">
        <v>92</v>
      </c>
      <c r="T26" s="40" t="s">
        <v>44</v>
      </c>
      <c r="U26" s="42"/>
      <c r="V26" s="42"/>
      <c r="W26" s="66"/>
      <c r="X26" s="67" t="n">
        <f aca="false">F26</f>
        <v>101</v>
      </c>
      <c r="Y26" s="67" t="n">
        <f aca="false">I26</f>
        <v>2</v>
      </c>
      <c r="Z26" s="67" t="n">
        <f aca="false">L26</f>
        <v>41</v>
      </c>
      <c r="AA26" s="67" t="n">
        <f aca="false">O26</f>
        <v>86</v>
      </c>
      <c r="AB26" s="67" t="n">
        <f aca="false">R26</f>
        <v>87</v>
      </c>
      <c r="AC26" s="67" t="n">
        <f aca="false">U26</f>
        <v>0</v>
      </c>
      <c r="AD26" s="68" t="n">
        <f aca="false">G26</f>
        <v>88</v>
      </c>
      <c r="AE26" s="68" t="n">
        <f aca="false">J26</f>
        <v>90</v>
      </c>
      <c r="AF26" s="68" t="n">
        <f aca="false">M26</f>
        <v>74</v>
      </c>
      <c r="AG26" s="68" t="n">
        <f aca="false">P26</f>
        <v>81</v>
      </c>
      <c r="AH26" s="68" t="n">
        <f aca="false">S26</f>
        <v>92</v>
      </c>
      <c r="AI26" s="68" t="n">
        <f aca="false">V26</f>
        <v>0</v>
      </c>
      <c r="AJ26" s="69" t="str">
        <f aca="false">H26</f>
        <v>A2</v>
      </c>
      <c r="AK26" s="69" t="str">
        <f aca="false">K26</f>
        <v>A1</v>
      </c>
      <c r="AL26" s="69" t="str">
        <f aca="false">N26</f>
        <v>B1</v>
      </c>
      <c r="AM26" s="69" t="str">
        <f aca="false">Q26</f>
        <v>A2</v>
      </c>
      <c r="AN26" s="69" t="str">
        <f aca="false">T26</f>
        <v>A1</v>
      </c>
      <c r="AO26" s="69" t="n">
        <f aca="false">W26</f>
        <v>0</v>
      </c>
      <c r="AP26" s="70" t="n">
        <f aca="false">IFERROR(LARGE(AD26:AI26,1),0)</f>
        <v>92</v>
      </c>
      <c r="AQ26" s="70" t="n">
        <f aca="false">IFERROR(LARGE(AD26:AI26,2),0)</f>
        <v>90</v>
      </c>
      <c r="AR26" s="70" t="n">
        <f aca="false">IFERROR(LARGE(AD26:AI26,3),0)</f>
        <v>88</v>
      </c>
      <c r="AS26" s="70" t="n">
        <f aca="false">IFERROR(LARGE(AD26:AI26,4),0)</f>
        <v>81</v>
      </c>
      <c r="AT26" s="70" t="n">
        <f aca="false">IFERROR(LARGE(AD26:AI26,5),0)</f>
        <v>74</v>
      </c>
      <c r="AU26" s="71" t="n">
        <f aca="false">IFERROR(INDEX(X26:AC26,SMALL(IF(AD26:AI26=AV26,COLUMN(AD26:AI26)-COLUMN(AD26)+1),COUNTIF(AP26:AP26,AV26))),0)</f>
        <v>87</v>
      </c>
      <c r="AV26" s="71" t="n">
        <f aca="false">IFERROR(LARGE(AD26:AI26,1),0)</f>
        <v>92</v>
      </c>
      <c r="AW26" s="71" t="str">
        <f aca="false">IFERROR(INDEX(AJ26:AO26,SMALL(IF(AD26:AI26=AV26,COLUMN(AD26:AI26)-COLUMN(AD26)+1),COUNTIF(AP26:AP26,AV26))),0)</f>
        <v>A1</v>
      </c>
      <c r="AX26" s="72" t="n">
        <f aca="false">IFERROR(INDEX(X26:AC26,SMALL(IF(AD26:AI26=AY26,COLUMN(AD26:AI26)-COLUMN(AD26)+1),COUNTIF(AP26:AQ26,AY26))),0)</f>
        <v>2</v>
      </c>
      <c r="AY26" s="72" t="n">
        <f aca="false">IFERROR(LARGE(AD26:AI26,2),0)</f>
        <v>90</v>
      </c>
      <c r="AZ26" s="73" t="str">
        <f aca="false">IFERROR(INDEX(AJ26:AO26,SMALL(IF(AD26:AI26=AY26,COLUMN(AD26:AI26)-COLUMN(AD26)+1),COUNTIF(AP26:AQ26,AY26))),0)</f>
        <v>A1</v>
      </c>
      <c r="BA26" s="74" t="n">
        <f aca="false">IFERROR(INDEX(X26:AC26,SMALL(IF(AD26:AI26=BB26,COLUMN(AD26:AI26)-COLUMN(AD26)+1),COUNTIF(AP26:AR26,BB26))),0)</f>
        <v>101</v>
      </c>
      <c r="BB26" s="74" t="n">
        <f aca="false">IFERROR(LARGE(AD26:AI26,3),0)</f>
        <v>88</v>
      </c>
      <c r="BC26" s="74" t="str">
        <f aca="false">IFERROR(INDEX(AJ26:AO26,SMALL(IF(AD26:AI26=BB26,COLUMN(AD26:AI26)-COLUMN(AD26)+1),COUNTIF(AP26:AR26,BB26))),0)</f>
        <v>A2</v>
      </c>
      <c r="BD26" s="75" t="n">
        <f aca="false">IFERROR(INDEX(X26:AC26,SMALL(IF(AD26:AI26=BE26,COLUMN(AD26:AI26)-COLUMN(AD26)+1),COUNTIF(AP26:AS26,BE26))),0)</f>
        <v>86</v>
      </c>
      <c r="BE26" s="75" t="n">
        <f aca="false">IFERROR(LARGE(AD26:AI26,4),0)</f>
        <v>81</v>
      </c>
      <c r="BF26" s="75" t="str">
        <f aca="false">IFERROR(INDEX(AJ26:AO26,SMALL(IF(AD26:AI26=BE26,COLUMN(AD26:AI26)-COLUMN(AD26)+1),COUNTIF(AP26:AS26,BE26))),0)</f>
        <v>A2</v>
      </c>
      <c r="BG26" s="76" t="n">
        <f aca="false">IFERROR(INDEX(X26:AC26,SMALL(IF(AD26:AI26=BH26,COLUMN(AD26:AI26)-COLUMN(AD26)+1),COUNTIF(AP26:AT26,BH26))),0)</f>
        <v>41</v>
      </c>
      <c r="BH26" s="76" t="n">
        <f aca="false">IFERROR(LARGE(AD26:AI26,5),0)</f>
        <v>74</v>
      </c>
      <c r="BI26" s="76" t="str">
        <f aca="false">IFERROR(INDEX(AJ26:AO26,SMALL(IF(AD26:AI26=BH26,COLUMN(AD26:AI26)-COLUMN(AD26)+1),COUNTIF(AP26:AT26,BH26))),0)</f>
        <v>B1</v>
      </c>
      <c r="BJ26" s="77" t="n">
        <f aca="false">IF(COUNTIF(AD26:AI26,0)=0,IF(COUNTIFS(AD26:AI26,"*F*")=0,SUM(LARGE(AD26:AI26,{1,2,3,4,5})),IF(COUNTIFS(AD26:AI26,"*F*")=1,SUM(LARGE(AD26:AI26,{1,2,3,4,5})),IF(COUNTIFS(AD26:AI26,"*F*")=2,"C",IF(COUNTIFS(AD26:AI26,"*F*")&gt;2,"F")))),IF(COUNTIFS(AD26:AH26,"*F*")=0,SUM(AD26:AH26),IF(COUNTIFS(AD26:AH26,"*F*")=1,"C",IF(COUNTIFS(AD26:AH26,"*F*")&gt;=2,"F"))))</f>
        <v>425</v>
      </c>
      <c r="BK26" s="78" t="n">
        <f aca="false">IFERROR(BJ26/5,BJ26)</f>
        <v>85</v>
      </c>
    </row>
    <row r="27" customFormat="false" ht="15" hidden="false" customHeight="false" outlineLevel="0" collapsed="false">
      <c r="A27" s="64" t="n">
        <v>25</v>
      </c>
      <c r="B27" s="65" t="s">
        <v>12</v>
      </c>
      <c r="C27" s="38" t="n">
        <v>2306850</v>
      </c>
      <c r="D27" s="39" t="s">
        <v>72</v>
      </c>
      <c r="E27" s="39" t="s">
        <v>19</v>
      </c>
      <c r="F27" s="40" t="n">
        <v>101</v>
      </c>
      <c r="G27" s="40" t="n">
        <v>84</v>
      </c>
      <c r="H27" s="40" t="s">
        <v>42</v>
      </c>
      <c r="I27" s="40" t="n">
        <v>2</v>
      </c>
      <c r="J27" s="40" t="n">
        <v>84</v>
      </c>
      <c r="K27" s="40" t="s">
        <v>45</v>
      </c>
      <c r="L27" s="40" t="n">
        <v>41</v>
      </c>
      <c r="M27" s="40" t="n">
        <v>74</v>
      </c>
      <c r="N27" s="40" t="s">
        <v>42</v>
      </c>
      <c r="O27" s="40" t="n">
        <v>86</v>
      </c>
      <c r="P27" s="40" t="n">
        <v>81</v>
      </c>
      <c r="Q27" s="40" t="s">
        <v>45</v>
      </c>
      <c r="R27" s="40" t="n">
        <v>87</v>
      </c>
      <c r="S27" s="40" t="n">
        <v>73</v>
      </c>
      <c r="T27" s="40" t="s">
        <v>41</v>
      </c>
      <c r="U27" s="42"/>
      <c r="V27" s="42"/>
      <c r="W27" s="66"/>
      <c r="X27" s="67" t="n">
        <f aca="false">F27</f>
        <v>101</v>
      </c>
      <c r="Y27" s="67" t="n">
        <f aca="false">I27</f>
        <v>2</v>
      </c>
      <c r="Z27" s="67" t="n">
        <f aca="false">L27</f>
        <v>41</v>
      </c>
      <c r="AA27" s="67" t="n">
        <f aca="false">O27</f>
        <v>86</v>
      </c>
      <c r="AB27" s="67" t="n">
        <f aca="false">R27</f>
        <v>87</v>
      </c>
      <c r="AC27" s="67" t="n">
        <f aca="false">U27</f>
        <v>0</v>
      </c>
      <c r="AD27" s="68" t="n">
        <f aca="false">G27</f>
        <v>84</v>
      </c>
      <c r="AE27" s="68" t="n">
        <f aca="false">J27</f>
        <v>84</v>
      </c>
      <c r="AF27" s="68" t="n">
        <f aca="false">M27</f>
        <v>74</v>
      </c>
      <c r="AG27" s="68" t="n">
        <f aca="false">P27</f>
        <v>81</v>
      </c>
      <c r="AH27" s="68" t="n">
        <f aca="false">S27</f>
        <v>73</v>
      </c>
      <c r="AI27" s="68" t="n">
        <f aca="false">V27</f>
        <v>0</v>
      </c>
      <c r="AJ27" s="69" t="str">
        <f aca="false">H27</f>
        <v>B1</v>
      </c>
      <c r="AK27" s="69" t="str">
        <f aca="false">K27</f>
        <v>A2</v>
      </c>
      <c r="AL27" s="69" t="str">
        <f aca="false">N27</f>
        <v>B1</v>
      </c>
      <c r="AM27" s="69" t="str">
        <f aca="false">Q27</f>
        <v>A2</v>
      </c>
      <c r="AN27" s="69" t="str">
        <f aca="false">T27</f>
        <v>B2</v>
      </c>
      <c r="AO27" s="69" t="n">
        <f aca="false">W27</f>
        <v>0</v>
      </c>
      <c r="AP27" s="70" t="n">
        <f aca="false">IFERROR(LARGE(AD27:AI27,1),0)</f>
        <v>84</v>
      </c>
      <c r="AQ27" s="70" t="n">
        <f aca="false">IFERROR(LARGE(AD27:AI27,2),0)</f>
        <v>84</v>
      </c>
      <c r="AR27" s="70" t="n">
        <f aca="false">IFERROR(LARGE(AD27:AI27,3),0)</f>
        <v>81</v>
      </c>
      <c r="AS27" s="70" t="n">
        <f aca="false">IFERROR(LARGE(AD27:AI27,4),0)</f>
        <v>74</v>
      </c>
      <c r="AT27" s="70" t="n">
        <f aca="false">IFERROR(LARGE(AD27:AI27,5),0)</f>
        <v>73</v>
      </c>
      <c r="AU27" s="71" t="n">
        <f aca="false">IFERROR(INDEX(X27:AC27,SMALL(IF(AD27:AI27=AV27,COLUMN(AD27:AI27)-COLUMN(AD27)+1),COUNTIF(AP27:AP27,AV27))),0)</f>
        <v>101</v>
      </c>
      <c r="AV27" s="71" t="n">
        <f aca="false">IFERROR(LARGE(AD27:AI27,1),0)</f>
        <v>84</v>
      </c>
      <c r="AW27" s="71" t="str">
        <f aca="false">IFERROR(INDEX(AJ27:AO27,SMALL(IF(AD27:AI27=AV27,COLUMN(AD27:AI27)-COLUMN(AD27)+1),COUNTIF(AP27:AP27,AV27))),0)</f>
        <v>B1</v>
      </c>
      <c r="AX27" s="72" t="n">
        <f aca="false">IFERROR(INDEX(X27:AC27,SMALL(IF(AD27:AI27=AY27,COLUMN(AD27:AI27)-COLUMN(AD27)+1),COUNTIF(AP27:AQ27,AY27))),0)</f>
        <v>2</v>
      </c>
      <c r="AY27" s="72" t="n">
        <f aca="false">IFERROR(LARGE(AD27:AI27,2),0)</f>
        <v>84</v>
      </c>
      <c r="AZ27" s="73" t="str">
        <f aca="false">IFERROR(INDEX(AJ27:AO27,SMALL(IF(AD27:AI27=AY27,COLUMN(AD27:AI27)-COLUMN(AD27)+1),COUNTIF(AP27:AQ27,AY27))),0)</f>
        <v>A2</v>
      </c>
      <c r="BA27" s="74" t="n">
        <f aca="false">IFERROR(INDEX(X27:AC27,SMALL(IF(AD27:AI27=BB27,COLUMN(AD27:AI27)-COLUMN(AD27)+1),COUNTIF(AP27:AR27,BB27))),0)</f>
        <v>86</v>
      </c>
      <c r="BB27" s="74" t="n">
        <f aca="false">IFERROR(LARGE(AD27:AI27,3),0)</f>
        <v>81</v>
      </c>
      <c r="BC27" s="74" t="str">
        <f aca="false">IFERROR(INDEX(AJ27:AO27,SMALL(IF(AD27:AI27=BB27,COLUMN(AD27:AI27)-COLUMN(AD27)+1),COUNTIF(AP27:AR27,BB27))),0)</f>
        <v>A2</v>
      </c>
      <c r="BD27" s="75" t="n">
        <f aca="false">IFERROR(INDEX(X27:AC27,SMALL(IF(AD27:AI27=BE27,COLUMN(AD27:AI27)-COLUMN(AD27)+1),COUNTIF(AP27:AS27,BE27))),0)</f>
        <v>41</v>
      </c>
      <c r="BE27" s="75" t="n">
        <f aca="false">IFERROR(LARGE(AD27:AI27,4),0)</f>
        <v>74</v>
      </c>
      <c r="BF27" s="75" t="str">
        <f aca="false">IFERROR(INDEX(AJ27:AO27,SMALL(IF(AD27:AI27=BE27,COLUMN(AD27:AI27)-COLUMN(AD27)+1),COUNTIF(AP27:AS27,BE27))),0)</f>
        <v>B1</v>
      </c>
      <c r="BG27" s="76" t="n">
        <f aca="false">IFERROR(INDEX(X27:AC27,SMALL(IF(AD27:AI27=BH27,COLUMN(AD27:AI27)-COLUMN(AD27)+1),COUNTIF(AP27:AT27,BH27))),0)</f>
        <v>87</v>
      </c>
      <c r="BH27" s="76" t="n">
        <f aca="false">IFERROR(LARGE(AD27:AI27,5),0)</f>
        <v>73</v>
      </c>
      <c r="BI27" s="76" t="str">
        <f aca="false">IFERROR(INDEX(AJ27:AO27,SMALL(IF(AD27:AI27=BH27,COLUMN(AD27:AI27)-COLUMN(AD27)+1),COUNTIF(AP27:AT27,BH27))),0)</f>
        <v>B2</v>
      </c>
      <c r="BJ27" s="77" t="n">
        <f aca="false">IF(COUNTIF(AD27:AI27,0)=0,IF(COUNTIFS(AD27:AI27,"*F*")=0,SUM(LARGE(AD27:AI27,{1,2,3,4,5})),IF(COUNTIFS(AD27:AI27,"*F*")=1,SUM(LARGE(AD27:AI27,{1,2,3,4,5})),IF(COUNTIFS(AD27:AI27,"*F*")=2,"C",IF(COUNTIFS(AD27:AI27,"*F*")&gt;2,"F")))),IF(COUNTIFS(AD27:AH27,"*F*")=0,SUM(AD27:AH27),IF(COUNTIFS(AD27:AH27,"*F*")=1,"C",IF(COUNTIFS(AD27:AH27,"*F*")&gt;=2,"F"))))</f>
        <v>396</v>
      </c>
      <c r="BK27" s="78" t="n">
        <f aca="false">IFERROR(BJ27/5,BJ27)</f>
        <v>79.2</v>
      </c>
    </row>
    <row r="28" customFormat="false" ht="15" hidden="false" customHeight="false" outlineLevel="0" collapsed="false">
      <c r="A28" s="64" t="n">
        <v>26</v>
      </c>
      <c r="B28" s="65" t="s">
        <v>12</v>
      </c>
      <c r="C28" s="38" t="n">
        <v>2306851</v>
      </c>
      <c r="D28" s="39" t="s">
        <v>73</v>
      </c>
      <c r="E28" s="39" t="s">
        <v>15</v>
      </c>
      <c r="F28" s="40" t="n">
        <v>101</v>
      </c>
      <c r="G28" s="40" t="n">
        <v>81</v>
      </c>
      <c r="H28" s="40" t="s">
        <v>41</v>
      </c>
      <c r="I28" s="40" t="n">
        <v>2</v>
      </c>
      <c r="J28" s="40" t="n">
        <v>80</v>
      </c>
      <c r="K28" s="40" t="s">
        <v>42</v>
      </c>
      <c r="L28" s="40" t="n">
        <v>41</v>
      </c>
      <c r="M28" s="40" t="n">
        <v>68</v>
      </c>
      <c r="N28" s="40" t="s">
        <v>41</v>
      </c>
      <c r="O28" s="40" t="n">
        <v>86</v>
      </c>
      <c r="P28" s="40" t="n">
        <v>69</v>
      </c>
      <c r="Q28" s="40" t="s">
        <v>42</v>
      </c>
      <c r="R28" s="40" t="n">
        <v>87</v>
      </c>
      <c r="S28" s="40" t="n">
        <v>79</v>
      </c>
      <c r="T28" s="40" t="s">
        <v>42</v>
      </c>
      <c r="U28" s="42"/>
      <c r="V28" s="42"/>
      <c r="W28" s="66"/>
      <c r="X28" s="67" t="n">
        <f aca="false">F28</f>
        <v>101</v>
      </c>
      <c r="Y28" s="67" t="n">
        <f aca="false">I28</f>
        <v>2</v>
      </c>
      <c r="Z28" s="67" t="n">
        <f aca="false">L28</f>
        <v>41</v>
      </c>
      <c r="AA28" s="67" t="n">
        <f aca="false">O28</f>
        <v>86</v>
      </c>
      <c r="AB28" s="67" t="n">
        <f aca="false">R28</f>
        <v>87</v>
      </c>
      <c r="AC28" s="67" t="n">
        <f aca="false">U28</f>
        <v>0</v>
      </c>
      <c r="AD28" s="68" t="n">
        <f aca="false">G28</f>
        <v>81</v>
      </c>
      <c r="AE28" s="68" t="n">
        <f aca="false">J28</f>
        <v>80</v>
      </c>
      <c r="AF28" s="68" t="n">
        <f aca="false">M28</f>
        <v>68</v>
      </c>
      <c r="AG28" s="68" t="n">
        <f aca="false">P28</f>
        <v>69</v>
      </c>
      <c r="AH28" s="68" t="n">
        <f aca="false">S28</f>
        <v>79</v>
      </c>
      <c r="AI28" s="68" t="n">
        <f aca="false">V28</f>
        <v>0</v>
      </c>
      <c r="AJ28" s="69" t="str">
        <f aca="false">H28</f>
        <v>B2</v>
      </c>
      <c r="AK28" s="69" t="str">
        <f aca="false">K28</f>
        <v>B1</v>
      </c>
      <c r="AL28" s="69" t="str">
        <f aca="false">N28</f>
        <v>B2</v>
      </c>
      <c r="AM28" s="69" t="str">
        <f aca="false">Q28</f>
        <v>B1</v>
      </c>
      <c r="AN28" s="69" t="str">
        <f aca="false">T28</f>
        <v>B1</v>
      </c>
      <c r="AO28" s="69" t="n">
        <f aca="false">W28</f>
        <v>0</v>
      </c>
      <c r="AP28" s="70" t="n">
        <f aca="false">IFERROR(LARGE(AD28:AI28,1),0)</f>
        <v>81</v>
      </c>
      <c r="AQ28" s="70" t="n">
        <f aca="false">IFERROR(LARGE(AD28:AI28,2),0)</f>
        <v>80</v>
      </c>
      <c r="AR28" s="70" t="n">
        <f aca="false">IFERROR(LARGE(AD28:AI28,3),0)</f>
        <v>79</v>
      </c>
      <c r="AS28" s="70" t="n">
        <f aca="false">IFERROR(LARGE(AD28:AI28,4),0)</f>
        <v>69</v>
      </c>
      <c r="AT28" s="70" t="n">
        <f aca="false">IFERROR(LARGE(AD28:AI28,5),0)</f>
        <v>68</v>
      </c>
      <c r="AU28" s="71" t="n">
        <f aca="false">IFERROR(INDEX(X28:AC28,SMALL(IF(AD28:AI28=AV28,COLUMN(AD28:AI28)-COLUMN(AD28)+1),COUNTIF(AP28:AP28,AV28))),0)</f>
        <v>101</v>
      </c>
      <c r="AV28" s="71" t="n">
        <f aca="false">IFERROR(LARGE(AD28:AI28,1),0)</f>
        <v>81</v>
      </c>
      <c r="AW28" s="71" t="str">
        <f aca="false">IFERROR(INDEX(AJ28:AO28,SMALL(IF(AD28:AI28=AV28,COLUMN(AD28:AI28)-COLUMN(AD28)+1),COUNTIF(AP28:AP28,AV28))),0)</f>
        <v>B2</v>
      </c>
      <c r="AX28" s="72" t="n">
        <f aca="false">IFERROR(INDEX(X28:AC28,SMALL(IF(AD28:AI28=AY28,COLUMN(AD28:AI28)-COLUMN(AD28)+1),COUNTIF(AP28:AQ28,AY28))),0)</f>
        <v>2</v>
      </c>
      <c r="AY28" s="72" t="n">
        <f aca="false">IFERROR(LARGE(AD28:AI28,2),0)</f>
        <v>80</v>
      </c>
      <c r="AZ28" s="73" t="str">
        <f aca="false">IFERROR(INDEX(AJ28:AO28,SMALL(IF(AD28:AI28=AY28,COLUMN(AD28:AI28)-COLUMN(AD28)+1),COUNTIF(AP28:AQ28,AY28))),0)</f>
        <v>B1</v>
      </c>
      <c r="BA28" s="74" t="n">
        <f aca="false">IFERROR(INDEX(X28:AC28,SMALL(IF(AD28:AI28=BB28,COLUMN(AD28:AI28)-COLUMN(AD28)+1),COUNTIF(AP28:AR28,BB28))),0)</f>
        <v>87</v>
      </c>
      <c r="BB28" s="74" t="n">
        <f aca="false">IFERROR(LARGE(AD28:AI28,3),0)</f>
        <v>79</v>
      </c>
      <c r="BC28" s="74" t="str">
        <f aca="false">IFERROR(INDEX(AJ28:AO28,SMALL(IF(AD28:AI28=BB28,COLUMN(AD28:AI28)-COLUMN(AD28)+1),COUNTIF(AP28:AR28,BB28))),0)</f>
        <v>B1</v>
      </c>
      <c r="BD28" s="75" t="n">
        <f aca="false">IFERROR(INDEX(X28:AC28,SMALL(IF(AD28:AI28=BE28,COLUMN(AD28:AI28)-COLUMN(AD28)+1),COUNTIF(AP28:AS28,BE28))),0)</f>
        <v>86</v>
      </c>
      <c r="BE28" s="75" t="n">
        <f aca="false">IFERROR(LARGE(AD28:AI28,4),0)</f>
        <v>69</v>
      </c>
      <c r="BF28" s="75" t="str">
        <f aca="false">IFERROR(INDEX(AJ28:AO28,SMALL(IF(AD28:AI28=BE28,COLUMN(AD28:AI28)-COLUMN(AD28)+1),COUNTIF(AP28:AS28,BE28))),0)</f>
        <v>B1</v>
      </c>
      <c r="BG28" s="76" t="n">
        <f aca="false">IFERROR(INDEX(X28:AC28,SMALL(IF(AD28:AI28=BH28,COLUMN(AD28:AI28)-COLUMN(AD28)+1),COUNTIF(AP28:AT28,BH28))),0)</f>
        <v>41</v>
      </c>
      <c r="BH28" s="76" t="n">
        <f aca="false">IFERROR(LARGE(AD28:AI28,5),0)</f>
        <v>68</v>
      </c>
      <c r="BI28" s="76" t="str">
        <f aca="false">IFERROR(INDEX(AJ28:AO28,SMALL(IF(AD28:AI28=BH28,COLUMN(AD28:AI28)-COLUMN(AD28)+1),COUNTIF(AP28:AT28,BH28))),0)</f>
        <v>B2</v>
      </c>
      <c r="BJ28" s="77" t="n">
        <f aca="false">IF(COUNTIF(AD28:AI28,0)=0,IF(COUNTIFS(AD28:AI28,"*F*")=0,SUM(LARGE(AD28:AI28,{1,2,3,4,5})),IF(COUNTIFS(AD28:AI28,"*F*")=1,SUM(LARGE(AD28:AI28,{1,2,3,4,5})),IF(COUNTIFS(AD28:AI28,"*F*")=2,"C",IF(COUNTIFS(AD28:AI28,"*F*")&gt;2,"F")))),IF(COUNTIFS(AD28:AH28,"*F*")=0,SUM(AD28:AH28),IF(COUNTIFS(AD28:AH28,"*F*")=1,"C",IF(COUNTIFS(AD28:AH28,"*F*")&gt;=2,"F"))))</f>
        <v>377</v>
      </c>
      <c r="BK28" s="78" t="n">
        <f aca="false">IFERROR(BJ28/5,BJ28)</f>
        <v>75.4</v>
      </c>
    </row>
    <row r="29" customFormat="false" ht="15" hidden="false" customHeight="false" outlineLevel="0" collapsed="false">
      <c r="A29" s="64" t="n">
        <v>27</v>
      </c>
      <c r="B29" s="65" t="s">
        <v>12</v>
      </c>
      <c r="C29" s="38" t="n">
        <v>2306852</v>
      </c>
      <c r="D29" s="39" t="s">
        <v>74</v>
      </c>
      <c r="E29" s="39" t="s">
        <v>15</v>
      </c>
      <c r="F29" s="40" t="n">
        <v>101</v>
      </c>
      <c r="G29" s="40" t="n">
        <v>84</v>
      </c>
      <c r="H29" s="40" t="s">
        <v>42</v>
      </c>
      <c r="I29" s="40" t="n">
        <v>2</v>
      </c>
      <c r="J29" s="40" t="n">
        <v>92</v>
      </c>
      <c r="K29" s="40" t="s">
        <v>44</v>
      </c>
      <c r="L29" s="40" t="n">
        <v>41</v>
      </c>
      <c r="M29" s="40" t="n">
        <v>93</v>
      </c>
      <c r="N29" s="40" t="s">
        <v>44</v>
      </c>
      <c r="O29" s="40" t="n">
        <v>86</v>
      </c>
      <c r="P29" s="40" t="n">
        <v>92</v>
      </c>
      <c r="Q29" s="40" t="s">
        <v>44</v>
      </c>
      <c r="R29" s="40" t="n">
        <v>87</v>
      </c>
      <c r="S29" s="40" t="n">
        <v>89</v>
      </c>
      <c r="T29" s="40" t="s">
        <v>45</v>
      </c>
      <c r="U29" s="42"/>
      <c r="V29" s="42"/>
      <c r="W29" s="66"/>
      <c r="X29" s="67" t="n">
        <f aca="false">F29</f>
        <v>101</v>
      </c>
      <c r="Y29" s="67" t="n">
        <f aca="false">I29</f>
        <v>2</v>
      </c>
      <c r="Z29" s="67" t="n">
        <f aca="false">L29</f>
        <v>41</v>
      </c>
      <c r="AA29" s="67" t="n">
        <f aca="false">O29</f>
        <v>86</v>
      </c>
      <c r="AB29" s="67" t="n">
        <f aca="false">R29</f>
        <v>87</v>
      </c>
      <c r="AC29" s="67" t="n">
        <f aca="false">U29</f>
        <v>0</v>
      </c>
      <c r="AD29" s="68" t="n">
        <f aca="false">G29</f>
        <v>84</v>
      </c>
      <c r="AE29" s="68" t="n">
        <f aca="false">J29</f>
        <v>92</v>
      </c>
      <c r="AF29" s="68" t="n">
        <f aca="false">M29</f>
        <v>93</v>
      </c>
      <c r="AG29" s="68" t="n">
        <f aca="false">P29</f>
        <v>92</v>
      </c>
      <c r="AH29" s="68" t="n">
        <f aca="false">S29</f>
        <v>89</v>
      </c>
      <c r="AI29" s="68" t="n">
        <f aca="false">V29</f>
        <v>0</v>
      </c>
      <c r="AJ29" s="69" t="str">
        <f aca="false">H29</f>
        <v>B1</v>
      </c>
      <c r="AK29" s="69" t="str">
        <f aca="false">K29</f>
        <v>A1</v>
      </c>
      <c r="AL29" s="69" t="str">
        <f aca="false">N29</f>
        <v>A1</v>
      </c>
      <c r="AM29" s="69" t="str">
        <f aca="false">Q29</f>
        <v>A1</v>
      </c>
      <c r="AN29" s="69" t="str">
        <f aca="false">T29</f>
        <v>A2</v>
      </c>
      <c r="AO29" s="69" t="n">
        <f aca="false">W29</f>
        <v>0</v>
      </c>
      <c r="AP29" s="70" t="n">
        <f aca="false">IFERROR(LARGE(AD29:AI29,1),0)</f>
        <v>93</v>
      </c>
      <c r="AQ29" s="70" t="n">
        <f aca="false">IFERROR(LARGE(AD29:AI29,2),0)</f>
        <v>92</v>
      </c>
      <c r="AR29" s="70" t="n">
        <f aca="false">IFERROR(LARGE(AD29:AI29,3),0)</f>
        <v>92</v>
      </c>
      <c r="AS29" s="70" t="n">
        <f aca="false">IFERROR(LARGE(AD29:AI29,4),0)</f>
        <v>89</v>
      </c>
      <c r="AT29" s="70" t="n">
        <f aca="false">IFERROR(LARGE(AD29:AI29,5),0)</f>
        <v>84</v>
      </c>
      <c r="AU29" s="71" t="n">
        <f aca="false">IFERROR(INDEX(X29:AC29,SMALL(IF(AD29:AI29=AV29,COLUMN(AD29:AI29)-COLUMN(AD29)+1),COUNTIF(AP29:AP29,AV29))),0)</f>
        <v>41</v>
      </c>
      <c r="AV29" s="71" t="n">
        <f aca="false">IFERROR(LARGE(AD29:AI29,1),0)</f>
        <v>93</v>
      </c>
      <c r="AW29" s="71" t="str">
        <f aca="false">IFERROR(INDEX(AJ29:AO29,SMALL(IF(AD29:AI29=AV29,COLUMN(AD29:AI29)-COLUMN(AD29)+1),COUNTIF(AP29:AP29,AV29))),0)</f>
        <v>A1</v>
      </c>
      <c r="AX29" s="72" t="n">
        <f aca="false">IFERROR(INDEX(X29:AC29,SMALL(IF(AD29:AI29=AY29,COLUMN(AD29:AI29)-COLUMN(AD29)+1),COUNTIF(AP29:AQ29,AY29))),0)</f>
        <v>2</v>
      </c>
      <c r="AY29" s="72" t="n">
        <f aca="false">IFERROR(LARGE(AD29:AI29,2),0)</f>
        <v>92</v>
      </c>
      <c r="AZ29" s="73" t="str">
        <f aca="false">IFERROR(INDEX(AJ29:AO29,SMALL(IF(AD29:AI29=AY29,COLUMN(AD29:AI29)-COLUMN(AD29)+1),COUNTIF(AP29:AQ29,AY29))),0)</f>
        <v>A1</v>
      </c>
      <c r="BA29" s="74" t="n">
        <f aca="false">IFERROR(INDEX(X29:AC29,SMALL(IF(AD29:AI29=BB29,COLUMN(AD29:AI29)-COLUMN(AD29)+1),COUNTIF(AP29:AR29,BB29))),0)</f>
        <v>86</v>
      </c>
      <c r="BB29" s="74" t="n">
        <f aca="false">IFERROR(LARGE(AD29:AI29,3),0)</f>
        <v>92</v>
      </c>
      <c r="BC29" s="74" t="str">
        <f aca="false">IFERROR(INDEX(AJ29:AO29,SMALL(IF(AD29:AI29=BB29,COLUMN(AD29:AI29)-COLUMN(AD29)+1),COUNTIF(AP29:AR29,BB29))),0)</f>
        <v>A1</v>
      </c>
      <c r="BD29" s="75" t="n">
        <f aca="false">IFERROR(INDEX(X29:AC29,SMALL(IF(AD29:AI29=BE29,COLUMN(AD29:AI29)-COLUMN(AD29)+1),COUNTIF(AP29:AS29,BE29))),0)</f>
        <v>87</v>
      </c>
      <c r="BE29" s="75" t="n">
        <f aca="false">IFERROR(LARGE(AD29:AI29,4),0)</f>
        <v>89</v>
      </c>
      <c r="BF29" s="75" t="str">
        <f aca="false">IFERROR(INDEX(AJ29:AO29,SMALL(IF(AD29:AI29=BE29,COLUMN(AD29:AI29)-COLUMN(AD29)+1),COUNTIF(AP29:AS29,BE29))),0)</f>
        <v>A2</v>
      </c>
      <c r="BG29" s="76" t="n">
        <f aca="false">IFERROR(INDEX(X29:AC29,SMALL(IF(AD29:AI29=BH29,COLUMN(AD29:AI29)-COLUMN(AD29)+1),COUNTIF(AP29:AT29,BH29))),0)</f>
        <v>101</v>
      </c>
      <c r="BH29" s="76" t="n">
        <f aca="false">IFERROR(LARGE(AD29:AI29,5),0)</f>
        <v>84</v>
      </c>
      <c r="BI29" s="76" t="str">
        <f aca="false">IFERROR(INDEX(AJ29:AO29,SMALL(IF(AD29:AI29=BH29,COLUMN(AD29:AI29)-COLUMN(AD29)+1),COUNTIF(AP29:AT29,BH29))),0)</f>
        <v>B1</v>
      </c>
      <c r="BJ29" s="77" t="n">
        <f aca="false">IF(COUNTIF(AD29:AI29,0)=0,IF(COUNTIFS(AD29:AI29,"*F*")=0,SUM(LARGE(AD29:AI29,{1,2,3,4,5})),IF(COUNTIFS(AD29:AI29,"*F*")=1,SUM(LARGE(AD29:AI29,{1,2,3,4,5})),IF(COUNTIFS(AD29:AI29,"*F*")=2,"C",IF(COUNTIFS(AD29:AI29,"*F*")&gt;2,"F")))),IF(COUNTIFS(AD29:AH29,"*F*")=0,SUM(AD29:AH29),IF(COUNTIFS(AD29:AH29,"*F*")=1,"C",IF(COUNTIFS(AD29:AH29,"*F*")&gt;=2,"F"))))</f>
        <v>450</v>
      </c>
      <c r="BK29" s="78" t="n">
        <f aca="false">IFERROR(BJ29/5,BJ29)</f>
        <v>90</v>
      </c>
    </row>
    <row r="30" customFormat="false" ht="15" hidden="false" customHeight="false" outlineLevel="0" collapsed="false">
      <c r="A30" s="64" t="n">
        <v>28</v>
      </c>
      <c r="B30" s="65" t="s">
        <v>12</v>
      </c>
      <c r="C30" s="38" t="n">
        <v>2306853</v>
      </c>
      <c r="D30" s="39" t="s">
        <v>75</v>
      </c>
      <c r="E30" s="39" t="s">
        <v>15</v>
      </c>
      <c r="F30" s="40" t="n">
        <v>101</v>
      </c>
      <c r="G30" s="40" t="n">
        <v>79</v>
      </c>
      <c r="H30" s="40" t="s">
        <v>41</v>
      </c>
      <c r="I30" s="40" t="n">
        <v>2</v>
      </c>
      <c r="J30" s="40" t="n">
        <v>69</v>
      </c>
      <c r="K30" s="40" t="s">
        <v>48</v>
      </c>
      <c r="L30" s="40" t="n">
        <v>41</v>
      </c>
      <c r="M30" s="40" t="n">
        <v>49</v>
      </c>
      <c r="N30" s="40" t="s">
        <v>47</v>
      </c>
      <c r="O30" s="40" t="n">
        <v>86</v>
      </c>
      <c r="P30" s="40" t="n">
        <v>60</v>
      </c>
      <c r="Q30" s="40" t="s">
        <v>41</v>
      </c>
      <c r="R30" s="40" t="n">
        <v>87</v>
      </c>
      <c r="S30" s="40" t="n">
        <v>73</v>
      </c>
      <c r="T30" s="40" t="s">
        <v>41</v>
      </c>
      <c r="U30" s="42"/>
      <c r="V30" s="42"/>
      <c r="W30" s="66"/>
      <c r="X30" s="67" t="n">
        <f aca="false">F30</f>
        <v>101</v>
      </c>
      <c r="Y30" s="67" t="n">
        <f aca="false">I30</f>
        <v>2</v>
      </c>
      <c r="Z30" s="67" t="n">
        <f aca="false">L30</f>
        <v>41</v>
      </c>
      <c r="AA30" s="67" t="n">
        <f aca="false">O30</f>
        <v>86</v>
      </c>
      <c r="AB30" s="67" t="n">
        <f aca="false">R30</f>
        <v>87</v>
      </c>
      <c r="AC30" s="67" t="n">
        <f aca="false">U30</f>
        <v>0</v>
      </c>
      <c r="AD30" s="68" t="n">
        <f aca="false">G30</f>
        <v>79</v>
      </c>
      <c r="AE30" s="68" t="n">
        <f aca="false">J30</f>
        <v>69</v>
      </c>
      <c r="AF30" s="68" t="n">
        <f aca="false">M30</f>
        <v>49</v>
      </c>
      <c r="AG30" s="68" t="n">
        <f aca="false">P30</f>
        <v>60</v>
      </c>
      <c r="AH30" s="68" t="n">
        <f aca="false">S30</f>
        <v>73</v>
      </c>
      <c r="AI30" s="68" t="n">
        <f aca="false">V30</f>
        <v>0</v>
      </c>
      <c r="AJ30" s="69" t="str">
        <f aca="false">H30</f>
        <v>B2</v>
      </c>
      <c r="AK30" s="69" t="str">
        <f aca="false">K30</f>
        <v>C1</v>
      </c>
      <c r="AL30" s="69" t="str">
        <f aca="false">N30</f>
        <v>C2</v>
      </c>
      <c r="AM30" s="69" t="str">
        <f aca="false">Q30</f>
        <v>B2</v>
      </c>
      <c r="AN30" s="69" t="str">
        <f aca="false">T30</f>
        <v>B2</v>
      </c>
      <c r="AO30" s="69" t="n">
        <f aca="false">W30</f>
        <v>0</v>
      </c>
      <c r="AP30" s="70" t="n">
        <f aca="false">IFERROR(LARGE(AD30:AI30,1),0)</f>
        <v>79</v>
      </c>
      <c r="AQ30" s="70" t="n">
        <f aca="false">IFERROR(LARGE(AD30:AI30,2),0)</f>
        <v>73</v>
      </c>
      <c r="AR30" s="70" t="n">
        <f aca="false">IFERROR(LARGE(AD30:AI30,3),0)</f>
        <v>69</v>
      </c>
      <c r="AS30" s="70" t="n">
        <f aca="false">IFERROR(LARGE(AD30:AI30,4),0)</f>
        <v>60</v>
      </c>
      <c r="AT30" s="70" t="n">
        <f aca="false">IFERROR(LARGE(AD30:AI30,5),0)</f>
        <v>49</v>
      </c>
      <c r="AU30" s="71" t="n">
        <f aca="false">IFERROR(INDEX(X30:AC30,SMALL(IF(AD30:AI30=AV30,COLUMN(AD30:AI30)-COLUMN(AD30)+1),COUNTIF(AP30:AP30,AV30))),0)</f>
        <v>101</v>
      </c>
      <c r="AV30" s="71" t="n">
        <f aca="false">IFERROR(LARGE(AD30:AI30,1),0)</f>
        <v>79</v>
      </c>
      <c r="AW30" s="71" t="str">
        <f aca="false">IFERROR(INDEX(AJ30:AO30,SMALL(IF(AD30:AI30=AV30,COLUMN(AD30:AI30)-COLUMN(AD30)+1),COUNTIF(AP30:AP30,AV30))),0)</f>
        <v>B2</v>
      </c>
      <c r="AX30" s="72" t="n">
        <f aca="false">IFERROR(INDEX(X30:AC30,SMALL(IF(AD30:AI30=AY30,COLUMN(AD30:AI30)-COLUMN(AD30)+1),COUNTIF(AP30:AQ30,AY30))),0)</f>
        <v>87</v>
      </c>
      <c r="AY30" s="72" t="n">
        <f aca="false">IFERROR(LARGE(AD30:AI30,2),0)</f>
        <v>73</v>
      </c>
      <c r="AZ30" s="73" t="str">
        <f aca="false">IFERROR(INDEX(AJ30:AO30,SMALL(IF(AD30:AI30=AY30,COLUMN(AD30:AI30)-COLUMN(AD30)+1),COUNTIF(AP30:AQ30,AY30))),0)</f>
        <v>B2</v>
      </c>
      <c r="BA30" s="74" t="n">
        <f aca="false">IFERROR(INDEX(X30:AC30,SMALL(IF(AD30:AI30=BB30,COLUMN(AD30:AI30)-COLUMN(AD30)+1),COUNTIF(AP30:AR30,BB30))),0)</f>
        <v>2</v>
      </c>
      <c r="BB30" s="74" t="n">
        <f aca="false">IFERROR(LARGE(AD30:AI30,3),0)</f>
        <v>69</v>
      </c>
      <c r="BC30" s="74" t="str">
        <f aca="false">IFERROR(INDEX(AJ30:AO30,SMALL(IF(AD30:AI30=BB30,COLUMN(AD30:AI30)-COLUMN(AD30)+1),COUNTIF(AP30:AR30,BB30))),0)</f>
        <v>C1</v>
      </c>
      <c r="BD30" s="75" t="n">
        <f aca="false">IFERROR(INDEX(X30:AC30,SMALL(IF(AD30:AI30=BE30,COLUMN(AD30:AI30)-COLUMN(AD30)+1),COUNTIF(AP30:AS30,BE30))),0)</f>
        <v>86</v>
      </c>
      <c r="BE30" s="75" t="n">
        <f aca="false">IFERROR(LARGE(AD30:AI30,4),0)</f>
        <v>60</v>
      </c>
      <c r="BF30" s="75" t="str">
        <f aca="false">IFERROR(INDEX(AJ30:AO30,SMALL(IF(AD30:AI30=BE30,COLUMN(AD30:AI30)-COLUMN(AD30)+1),COUNTIF(AP30:AS30,BE30))),0)</f>
        <v>B2</v>
      </c>
      <c r="BG30" s="76" t="n">
        <f aca="false">IFERROR(INDEX(X30:AC30,SMALL(IF(AD30:AI30=BH30,COLUMN(AD30:AI30)-COLUMN(AD30)+1),COUNTIF(AP30:AT30,BH30))),0)</f>
        <v>41</v>
      </c>
      <c r="BH30" s="76" t="n">
        <f aca="false">IFERROR(LARGE(AD30:AI30,5),0)</f>
        <v>49</v>
      </c>
      <c r="BI30" s="76" t="str">
        <f aca="false">IFERROR(INDEX(AJ30:AO30,SMALL(IF(AD30:AI30=BH30,COLUMN(AD30:AI30)-COLUMN(AD30)+1),COUNTIF(AP30:AT30,BH30))),0)</f>
        <v>C2</v>
      </c>
      <c r="BJ30" s="77" t="n">
        <f aca="false">IF(COUNTIF(AD30:AI30,0)=0,IF(COUNTIFS(AD30:AI30,"*F*")=0,SUM(LARGE(AD30:AI30,{1,2,3,4,5})),IF(COUNTIFS(AD30:AI30,"*F*")=1,SUM(LARGE(AD30:AI30,{1,2,3,4,5})),IF(COUNTIFS(AD30:AI30,"*F*")=2,"C",IF(COUNTIFS(AD30:AI30,"*F*")&gt;2,"F")))),IF(COUNTIFS(AD30:AH30,"*F*")=0,SUM(AD30:AH30),IF(COUNTIFS(AD30:AH30,"*F*")=1,"C",IF(COUNTIFS(AD30:AH30,"*F*")&gt;=2,"F"))))</f>
        <v>330</v>
      </c>
      <c r="BK30" s="78" t="n">
        <f aca="false">IFERROR(BJ30/5,BJ30)</f>
        <v>66</v>
      </c>
    </row>
    <row r="31" customFormat="false" ht="15" hidden="false" customHeight="false" outlineLevel="0" collapsed="false">
      <c r="A31" s="64" t="n">
        <v>29</v>
      </c>
      <c r="B31" s="65" t="s">
        <v>12</v>
      </c>
      <c r="C31" s="38" t="n">
        <v>2306854</v>
      </c>
      <c r="D31" s="39" t="s">
        <v>76</v>
      </c>
      <c r="E31" s="39" t="s">
        <v>15</v>
      </c>
      <c r="F31" s="40" t="n">
        <v>101</v>
      </c>
      <c r="G31" s="40" t="n">
        <v>58</v>
      </c>
      <c r="H31" s="40" t="s">
        <v>52</v>
      </c>
      <c r="I31" s="40" t="n">
        <v>2</v>
      </c>
      <c r="J31" s="40" t="n">
        <v>49</v>
      </c>
      <c r="K31" s="40" t="s">
        <v>54</v>
      </c>
      <c r="L31" s="40" t="n">
        <v>41</v>
      </c>
      <c r="M31" s="40" t="n">
        <v>34</v>
      </c>
      <c r="N31" s="40" t="s">
        <v>52</v>
      </c>
      <c r="O31" s="40" t="n">
        <v>86</v>
      </c>
      <c r="P31" s="40" t="n">
        <v>41</v>
      </c>
      <c r="Q31" s="40" t="s">
        <v>47</v>
      </c>
      <c r="R31" s="40" t="n">
        <v>87</v>
      </c>
      <c r="S31" s="40" t="n">
        <v>43</v>
      </c>
      <c r="T31" s="40" t="s">
        <v>52</v>
      </c>
      <c r="U31" s="42"/>
      <c r="V31" s="42"/>
      <c r="W31" s="66"/>
      <c r="X31" s="67" t="n">
        <f aca="false">F31</f>
        <v>101</v>
      </c>
      <c r="Y31" s="67" t="n">
        <f aca="false">I31</f>
        <v>2</v>
      </c>
      <c r="Z31" s="67" t="n">
        <f aca="false">L31</f>
        <v>41</v>
      </c>
      <c r="AA31" s="67" t="n">
        <f aca="false">O31</f>
        <v>86</v>
      </c>
      <c r="AB31" s="67" t="n">
        <f aca="false">R31</f>
        <v>87</v>
      </c>
      <c r="AC31" s="67" t="n">
        <f aca="false">U31</f>
        <v>0</v>
      </c>
      <c r="AD31" s="68" t="n">
        <f aca="false">G31</f>
        <v>58</v>
      </c>
      <c r="AE31" s="68" t="n">
        <f aca="false">J31</f>
        <v>49</v>
      </c>
      <c r="AF31" s="68" t="n">
        <f aca="false">M31</f>
        <v>34</v>
      </c>
      <c r="AG31" s="68" t="n">
        <f aca="false">P31</f>
        <v>41</v>
      </c>
      <c r="AH31" s="68" t="n">
        <f aca="false">S31</f>
        <v>43</v>
      </c>
      <c r="AI31" s="68" t="n">
        <f aca="false">V31</f>
        <v>0</v>
      </c>
      <c r="AJ31" s="69" t="str">
        <f aca="false">H31</f>
        <v>D1</v>
      </c>
      <c r="AK31" s="69" t="str">
        <f aca="false">K31</f>
        <v>D2</v>
      </c>
      <c r="AL31" s="69" t="str">
        <f aca="false">N31</f>
        <v>D1</v>
      </c>
      <c r="AM31" s="69" t="str">
        <f aca="false">Q31</f>
        <v>C2</v>
      </c>
      <c r="AN31" s="69" t="str">
        <f aca="false">T31</f>
        <v>D1</v>
      </c>
      <c r="AO31" s="69" t="n">
        <f aca="false">W31</f>
        <v>0</v>
      </c>
      <c r="AP31" s="70" t="n">
        <f aca="false">IFERROR(LARGE(AD31:AI31,1),0)</f>
        <v>58</v>
      </c>
      <c r="AQ31" s="70" t="n">
        <f aca="false">IFERROR(LARGE(AD31:AI31,2),0)</f>
        <v>49</v>
      </c>
      <c r="AR31" s="70" t="n">
        <f aca="false">IFERROR(LARGE(AD31:AI31,3),0)</f>
        <v>43</v>
      </c>
      <c r="AS31" s="70" t="n">
        <f aca="false">IFERROR(LARGE(AD31:AI31,4),0)</f>
        <v>41</v>
      </c>
      <c r="AT31" s="70" t="n">
        <f aca="false">IFERROR(LARGE(AD31:AI31,5),0)</f>
        <v>34</v>
      </c>
      <c r="AU31" s="71" t="n">
        <f aca="false">IFERROR(INDEX(X31:AC31,SMALL(IF(AD31:AI31=AV31,COLUMN(AD31:AI31)-COLUMN(AD31)+1),COUNTIF(AP31:AP31,AV31))),0)</f>
        <v>101</v>
      </c>
      <c r="AV31" s="71" t="n">
        <f aca="false">IFERROR(LARGE(AD31:AI31,1),0)</f>
        <v>58</v>
      </c>
      <c r="AW31" s="71" t="str">
        <f aca="false">IFERROR(INDEX(AJ31:AO31,SMALL(IF(AD31:AI31=AV31,COLUMN(AD31:AI31)-COLUMN(AD31)+1),COUNTIF(AP31:AP31,AV31))),0)</f>
        <v>D1</v>
      </c>
      <c r="AX31" s="72" t="n">
        <f aca="false">IFERROR(INDEX(X31:AC31,SMALL(IF(AD31:AI31=AY31,COLUMN(AD31:AI31)-COLUMN(AD31)+1),COUNTIF(AP31:AQ31,AY31))),0)</f>
        <v>2</v>
      </c>
      <c r="AY31" s="72" t="n">
        <f aca="false">IFERROR(LARGE(AD31:AI31,2),0)</f>
        <v>49</v>
      </c>
      <c r="AZ31" s="73" t="str">
        <f aca="false">IFERROR(INDEX(AJ31:AO31,SMALL(IF(AD31:AI31=AY31,COLUMN(AD31:AI31)-COLUMN(AD31)+1),COUNTIF(AP31:AQ31,AY31))),0)</f>
        <v>D2</v>
      </c>
      <c r="BA31" s="74" t="n">
        <f aca="false">IFERROR(INDEX(X31:AC31,SMALL(IF(AD31:AI31=BB31,COLUMN(AD31:AI31)-COLUMN(AD31)+1),COUNTIF(AP31:AR31,BB31))),0)</f>
        <v>87</v>
      </c>
      <c r="BB31" s="74" t="n">
        <f aca="false">IFERROR(LARGE(AD31:AI31,3),0)</f>
        <v>43</v>
      </c>
      <c r="BC31" s="74" t="str">
        <f aca="false">IFERROR(INDEX(AJ31:AO31,SMALL(IF(AD31:AI31=BB31,COLUMN(AD31:AI31)-COLUMN(AD31)+1),COUNTIF(AP31:AR31,BB31))),0)</f>
        <v>D1</v>
      </c>
      <c r="BD31" s="75" t="n">
        <f aca="false">IFERROR(INDEX(X31:AC31,SMALL(IF(AD31:AI31=BE31,COLUMN(AD31:AI31)-COLUMN(AD31)+1),COUNTIF(AP31:AS31,BE31))),0)</f>
        <v>86</v>
      </c>
      <c r="BE31" s="75" t="n">
        <f aca="false">IFERROR(LARGE(AD31:AI31,4),0)</f>
        <v>41</v>
      </c>
      <c r="BF31" s="75" t="str">
        <f aca="false">IFERROR(INDEX(AJ31:AO31,SMALL(IF(AD31:AI31=BE31,COLUMN(AD31:AI31)-COLUMN(AD31)+1),COUNTIF(AP31:AS31,BE31))),0)</f>
        <v>C2</v>
      </c>
      <c r="BG31" s="76" t="n">
        <f aca="false">IFERROR(INDEX(X31:AC31,SMALL(IF(AD31:AI31=BH31,COLUMN(AD31:AI31)-COLUMN(AD31)+1),COUNTIF(AP31:AT31,BH31))),0)</f>
        <v>41</v>
      </c>
      <c r="BH31" s="76" t="n">
        <f aca="false">IFERROR(LARGE(AD31:AI31,5),0)</f>
        <v>34</v>
      </c>
      <c r="BI31" s="76" t="str">
        <f aca="false">IFERROR(INDEX(AJ31:AO31,SMALL(IF(AD31:AI31=BH31,COLUMN(AD31:AI31)-COLUMN(AD31)+1),COUNTIF(AP31:AT31,BH31))),0)</f>
        <v>D1</v>
      </c>
      <c r="BJ31" s="77" t="n">
        <f aca="false">IF(COUNTIF(AD31:AI31,0)=0,IF(COUNTIFS(AD31:AI31,"*F*")=0,SUM(LARGE(AD31:AI31,{1,2,3,4,5})),IF(COUNTIFS(AD31:AI31,"*F*")=1,SUM(LARGE(AD31:AI31,{1,2,3,4,5})),IF(COUNTIFS(AD31:AI31,"*F*")=2,"C",IF(COUNTIFS(AD31:AI31,"*F*")&gt;2,"F")))),IF(COUNTIFS(AD31:AH31,"*F*")=0,SUM(AD31:AH31),IF(COUNTIFS(AD31:AH31,"*F*")=1,"C",IF(COUNTIFS(AD31:AH31,"*F*")&gt;=2,"F"))))</f>
        <v>225</v>
      </c>
      <c r="BK31" s="78" t="n">
        <f aca="false">IFERROR(BJ31/5,BJ31)</f>
        <v>45</v>
      </c>
    </row>
    <row r="32" customFormat="false" ht="15" hidden="false" customHeight="false" outlineLevel="0" collapsed="false">
      <c r="A32" s="64" t="n">
        <v>30</v>
      </c>
      <c r="B32" s="65" t="s">
        <v>12</v>
      </c>
      <c r="C32" s="38" t="n">
        <v>2306855</v>
      </c>
      <c r="D32" s="39" t="s">
        <v>77</v>
      </c>
      <c r="E32" s="39" t="s">
        <v>19</v>
      </c>
      <c r="F32" s="40" t="n">
        <v>101</v>
      </c>
      <c r="G32" s="40" t="n">
        <v>85</v>
      </c>
      <c r="H32" s="40" t="s">
        <v>42</v>
      </c>
      <c r="I32" s="40" t="n">
        <v>2</v>
      </c>
      <c r="J32" s="40" t="n">
        <v>95</v>
      </c>
      <c r="K32" s="40" t="s">
        <v>44</v>
      </c>
      <c r="L32" s="40" t="n">
        <v>41</v>
      </c>
      <c r="M32" s="40" t="n">
        <v>89</v>
      </c>
      <c r="N32" s="40" t="s">
        <v>45</v>
      </c>
      <c r="O32" s="40" t="n">
        <v>86</v>
      </c>
      <c r="P32" s="40" t="n">
        <v>93</v>
      </c>
      <c r="Q32" s="40" t="s">
        <v>44</v>
      </c>
      <c r="R32" s="40" t="n">
        <v>87</v>
      </c>
      <c r="S32" s="40" t="n">
        <v>95</v>
      </c>
      <c r="T32" s="40" t="s">
        <v>44</v>
      </c>
      <c r="U32" s="42"/>
      <c r="V32" s="42"/>
      <c r="W32" s="66"/>
      <c r="X32" s="67" t="n">
        <f aca="false">F32</f>
        <v>101</v>
      </c>
      <c r="Y32" s="67" t="n">
        <f aca="false">I32</f>
        <v>2</v>
      </c>
      <c r="Z32" s="67" t="n">
        <f aca="false">L32</f>
        <v>41</v>
      </c>
      <c r="AA32" s="67" t="n">
        <f aca="false">O32</f>
        <v>86</v>
      </c>
      <c r="AB32" s="67" t="n">
        <f aca="false">R32</f>
        <v>87</v>
      </c>
      <c r="AC32" s="67" t="n">
        <f aca="false">U32</f>
        <v>0</v>
      </c>
      <c r="AD32" s="68" t="n">
        <f aca="false">G32</f>
        <v>85</v>
      </c>
      <c r="AE32" s="68" t="n">
        <f aca="false">J32</f>
        <v>95</v>
      </c>
      <c r="AF32" s="68" t="n">
        <f aca="false">M32</f>
        <v>89</v>
      </c>
      <c r="AG32" s="68" t="n">
        <f aca="false">P32</f>
        <v>93</v>
      </c>
      <c r="AH32" s="68" t="n">
        <f aca="false">S32</f>
        <v>95</v>
      </c>
      <c r="AI32" s="68" t="n">
        <f aca="false">V32</f>
        <v>0</v>
      </c>
      <c r="AJ32" s="69" t="str">
        <f aca="false">H32</f>
        <v>B1</v>
      </c>
      <c r="AK32" s="69" t="str">
        <f aca="false">K32</f>
        <v>A1</v>
      </c>
      <c r="AL32" s="69" t="str">
        <f aca="false">N32</f>
        <v>A2</v>
      </c>
      <c r="AM32" s="69" t="str">
        <f aca="false">Q32</f>
        <v>A1</v>
      </c>
      <c r="AN32" s="69" t="str">
        <f aca="false">T32</f>
        <v>A1</v>
      </c>
      <c r="AO32" s="69" t="n">
        <f aca="false">W32</f>
        <v>0</v>
      </c>
      <c r="AP32" s="70" t="n">
        <f aca="false">IFERROR(LARGE(AD32:AI32,1),0)</f>
        <v>95</v>
      </c>
      <c r="AQ32" s="70" t="n">
        <f aca="false">IFERROR(LARGE(AD32:AI32,2),0)</f>
        <v>95</v>
      </c>
      <c r="AR32" s="70" t="n">
        <f aca="false">IFERROR(LARGE(AD32:AI32,3),0)</f>
        <v>93</v>
      </c>
      <c r="AS32" s="70" t="n">
        <f aca="false">IFERROR(LARGE(AD32:AI32,4),0)</f>
        <v>89</v>
      </c>
      <c r="AT32" s="70" t="n">
        <f aca="false">IFERROR(LARGE(AD32:AI32,5),0)</f>
        <v>85</v>
      </c>
      <c r="AU32" s="71" t="n">
        <f aca="false">IFERROR(INDEX(X32:AC32,SMALL(IF(AD32:AI32=AV32,COLUMN(AD32:AI32)-COLUMN(AD32)+1),COUNTIF(AP32:AP32,AV32))),0)</f>
        <v>2</v>
      </c>
      <c r="AV32" s="71" t="n">
        <f aca="false">IFERROR(LARGE(AD32:AI32,1),0)</f>
        <v>95</v>
      </c>
      <c r="AW32" s="71" t="str">
        <f aca="false">IFERROR(INDEX(AJ32:AO32,SMALL(IF(AD32:AI32=AV32,COLUMN(AD32:AI32)-COLUMN(AD32)+1),COUNTIF(AP32:AP32,AV32))),0)</f>
        <v>A1</v>
      </c>
      <c r="AX32" s="72" t="n">
        <f aca="false">IFERROR(INDEX(X32:AC32,SMALL(IF(AD32:AI32=AY32,COLUMN(AD32:AI32)-COLUMN(AD32)+1),COUNTIF(AP32:AQ32,AY32))),0)</f>
        <v>87</v>
      </c>
      <c r="AY32" s="72" t="n">
        <f aca="false">IFERROR(LARGE(AD32:AI32,2),0)</f>
        <v>95</v>
      </c>
      <c r="AZ32" s="73" t="str">
        <f aca="false">IFERROR(INDEX(AJ32:AO32,SMALL(IF(AD32:AI32=AY32,COLUMN(AD32:AI32)-COLUMN(AD32)+1),COUNTIF(AP32:AQ32,AY32))),0)</f>
        <v>A1</v>
      </c>
      <c r="BA32" s="74" t="n">
        <f aca="false">IFERROR(INDEX(X32:AC32,SMALL(IF(AD32:AI32=BB32,COLUMN(AD32:AI32)-COLUMN(AD32)+1),COUNTIF(AP32:AR32,BB32))),0)</f>
        <v>86</v>
      </c>
      <c r="BB32" s="74" t="n">
        <f aca="false">IFERROR(LARGE(AD32:AI32,3),0)</f>
        <v>93</v>
      </c>
      <c r="BC32" s="74" t="str">
        <f aca="false">IFERROR(INDEX(AJ32:AO32,SMALL(IF(AD32:AI32=BB32,COLUMN(AD32:AI32)-COLUMN(AD32)+1),COUNTIF(AP32:AR32,BB32))),0)</f>
        <v>A1</v>
      </c>
      <c r="BD32" s="75" t="n">
        <f aca="false">IFERROR(INDEX(X32:AC32,SMALL(IF(AD32:AI32=BE32,COLUMN(AD32:AI32)-COLUMN(AD32)+1),COUNTIF(AP32:AS32,BE32))),0)</f>
        <v>41</v>
      </c>
      <c r="BE32" s="75" t="n">
        <f aca="false">IFERROR(LARGE(AD32:AI32,4),0)</f>
        <v>89</v>
      </c>
      <c r="BF32" s="75" t="str">
        <f aca="false">IFERROR(INDEX(AJ32:AO32,SMALL(IF(AD32:AI32=BE32,COLUMN(AD32:AI32)-COLUMN(AD32)+1),COUNTIF(AP32:AS32,BE32))),0)</f>
        <v>A2</v>
      </c>
      <c r="BG32" s="76" t="n">
        <f aca="false">IFERROR(INDEX(X32:AC32,SMALL(IF(AD32:AI32=BH32,COLUMN(AD32:AI32)-COLUMN(AD32)+1),COUNTIF(AP32:AT32,BH32))),0)</f>
        <v>101</v>
      </c>
      <c r="BH32" s="76" t="n">
        <f aca="false">IFERROR(LARGE(AD32:AI32,5),0)</f>
        <v>85</v>
      </c>
      <c r="BI32" s="76" t="str">
        <f aca="false">IFERROR(INDEX(AJ32:AO32,SMALL(IF(AD32:AI32=BH32,COLUMN(AD32:AI32)-COLUMN(AD32)+1),COUNTIF(AP32:AT32,BH32))),0)</f>
        <v>B1</v>
      </c>
      <c r="BJ32" s="77" t="n">
        <f aca="false">IF(COUNTIF(AD32:AI32,0)=0,IF(COUNTIFS(AD32:AI32,"*F*")=0,SUM(LARGE(AD32:AI32,{1,2,3,4,5})),IF(COUNTIFS(AD32:AI32,"*F*")=1,SUM(LARGE(AD32:AI32,{1,2,3,4,5})),IF(COUNTIFS(AD32:AI32,"*F*")=2,"C",IF(COUNTIFS(AD32:AI32,"*F*")&gt;2,"F")))),IF(COUNTIFS(AD32:AH32,"*F*")=0,SUM(AD32:AH32),IF(COUNTIFS(AD32:AH32,"*F*")=1,"C",IF(COUNTIFS(AD32:AH32,"*F*")&gt;=2,"F"))))</f>
        <v>457</v>
      </c>
      <c r="BK32" s="78" t="n">
        <f aca="false">IFERROR(BJ32/5,BJ32)</f>
        <v>91.4</v>
      </c>
    </row>
    <row r="33" customFormat="false" ht="15" hidden="false" customHeight="false" outlineLevel="0" collapsed="false">
      <c r="A33" s="64" t="n">
        <v>31</v>
      </c>
      <c r="B33" s="65" t="s">
        <v>12</v>
      </c>
      <c r="C33" s="38" t="n">
        <v>2306856</v>
      </c>
      <c r="D33" s="39" t="s">
        <v>78</v>
      </c>
      <c r="E33" s="39" t="s">
        <v>15</v>
      </c>
      <c r="F33" s="40" t="n">
        <v>101</v>
      </c>
      <c r="G33" s="40" t="n">
        <v>78</v>
      </c>
      <c r="H33" s="40" t="s">
        <v>41</v>
      </c>
      <c r="I33" s="40" t="n">
        <v>2</v>
      </c>
      <c r="J33" s="40" t="n">
        <v>63</v>
      </c>
      <c r="K33" s="40" t="s">
        <v>47</v>
      </c>
      <c r="L33" s="40" t="n">
        <v>41</v>
      </c>
      <c r="M33" s="40" t="n">
        <v>36</v>
      </c>
      <c r="N33" s="40" t="s">
        <v>52</v>
      </c>
      <c r="O33" s="40" t="n">
        <v>86</v>
      </c>
      <c r="P33" s="40" t="n">
        <v>53</v>
      </c>
      <c r="Q33" s="40" t="s">
        <v>48</v>
      </c>
      <c r="R33" s="40" t="n">
        <v>87</v>
      </c>
      <c r="S33" s="40" t="n">
        <v>59</v>
      </c>
      <c r="T33" s="40" t="s">
        <v>48</v>
      </c>
      <c r="U33" s="42"/>
      <c r="V33" s="42"/>
      <c r="W33" s="66"/>
      <c r="X33" s="67" t="n">
        <f aca="false">F33</f>
        <v>101</v>
      </c>
      <c r="Y33" s="67" t="n">
        <f aca="false">I33</f>
        <v>2</v>
      </c>
      <c r="Z33" s="67" t="n">
        <f aca="false">L33</f>
        <v>41</v>
      </c>
      <c r="AA33" s="67" t="n">
        <f aca="false">O33</f>
        <v>86</v>
      </c>
      <c r="AB33" s="67" t="n">
        <f aca="false">R33</f>
        <v>87</v>
      </c>
      <c r="AC33" s="67" t="n">
        <f aca="false">U33</f>
        <v>0</v>
      </c>
      <c r="AD33" s="68" t="n">
        <f aca="false">G33</f>
        <v>78</v>
      </c>
      <c r="AE33" s="68" t="n">
        <f aca="false">J33</f>
        <v>63</v>
      </c>
      <c r="AF33" s="68" t="n">
        <f aca="false">M33</f>
        <v>36</v>
      </c>
      <c r="AG33" s="68" t="n">
        <f aca="false">P33</f>
        <v>53</v>
      </c>
      <c r="AH33" s="68" t="n">
        <f aca="false">S33</f>
        <v>59</v>
      </c>
      <c r="AI33" s="68" t="n">
        <f aca="false">V33</f>
        <v>0</v>
      </c>
      <c r="AJ33" s="69" t="str">
        <f aca="false">H33</f>
        <v>B2</v>
      </c>
      <c r="AK33" s="69" t="str">
        <f aca="false">K33</f>
        <v>C2</v>
      </c>
      <c r="AL33" s="69" t="str">
        <f aca="false">N33</f>
        <v>D1</v>
      </c>
      <c r="AM33" s="69" t="str">
        <f aca="false">Q33</f>
        <v>C1</v>
      </c>
      <c r="AN33" s="69" t="str">
        <f aca="false">T33</f>
        <v>C1</v>
      </c>
      <c r="AO33" s="69" t="n">
        <f aca="false">W33</f>
        <v>0</v>
      </c>
      <c r="AP33" s="70" t="n">
        <f aca="false">IFERROR(LARGE(AD33:AI33,1),0)</f>
        <v>78</v>
      </c>
      <c r="AQ33" s="70" t="n">
        <f aca="false">IFERROR(LARGE(AD33:AI33,2),0)</f>
        <v>63</v>
      </c>
      <c r="AR33" s="70" t="n">
        <f aca="false">IFERROR(LARGE(AD33:AI33,3),0)</f>
        <v>59</v>
      </c>
      <c r="AS33" s="70" t="n">
        <f aca="false">IFERROR(LARGE(AD33:AI33,4),0)</f>
        <v>53</v>
      </c>
      <c r="AT33" s="70" t="n">
        <f aca="false">IFERROR(LARGE(AD33:AI33,5),0)</f>
        <v>36</v>
      </c>
      <c r="AU33" s="71" t="n">
        <f aca="false">IFERROR(INDEX(X33:AC33,SMALL(IF(AD33:AI33=AV33,COLUMN(AD33:AI33)-COLUMN(AD33)+1),COUNTIF(AP33:AP33,AV33))),0)</f>
        <v>101</v>
      </c>
      <c r="AV33" s="71" t="n">
        <f aca="false">IFERROR(LARGE(AD33:AI33,1),0)</f>
        <v>78</v>
      </c>
      <c r="AW33" s="71" t="str">
        <f aca="false">IFERROR(INDEX(AJ33:AO33,SMALL(IF(AD33:AI33=AV33,COLUMN(AD33:AI33)-COLUMN(AD33)+1),COUNTIF(AP33:AP33,AV33))),0)</f>
        <v>B2</v>
      </c>
      <c r="AX33" s="72" t="n">
        <f aca="false">IFERROR(INDEX(X33:AC33,SMALL(IF(AD33:AI33=AY33,COLUMN(AD33:AI33)-COLUMN(AD33)+1),COUNTIF(AP33:AQ33,AY33))),0)</f>
        <v>2</v>
      </c>
      <c r="AY33" s="72" t="n">
        <f aca="false">IFERROR(LARGE(AD33:AI33,2),0)</f>
        <v>63</v>
      </c>
      <c r="AZ33" s="73" t="str">
        <f aca="false">IFERROR(INDEX(AJ33:AO33,SMALL(IF(AD33:AI33=AY33,COLUMN(AD33:AI33)-COLUMN(AD33)+1),COUNTIF(AP33:AQ33,AY33))),0)</f>
        <v>C2</v>
      </c>
      <c r="BA33" s="74" t="n">
        <f aca="false">IFERROR(INDEX(X33:AC33,SMALL(IF(AD33:AI33=BB33,COLUMN(AD33:AI33)-COLUMN(AD33)+1),COUNTIF(AP33:AR33,BB33))),0)</f>
        <v>87</v>
      </c>
      <c r="BB33" s="74" t="n">
        <f aca="false">IFERROR(LARGE(AD33:AI33,3),0)</f>
        <v>59</v>
      </c>
      <c r="BC33" s="74" t="str">
        <f aca="false">IFERROR(INDEX(AJ33:AO33,SMALL(IF(AD33:AI33=BB33,COLUMN(AD33:AI33)-COLUMN(AD33)+1),COUNTIF(AP33:AR33,BB33))),0)</f>
        <v>C1</v>
      </c>
      <c r="BD33" s="75" t="n">
        <f aca="false">IFERROR(INDEX(X33:AC33,SMALL(IF(AD33:AI33=BE33,COLUMN(AD33:AI33)-COLUMN(AD33)+1),COUNTIF(AP33:AS33,BE33))),0)</f>
        <v>86</v>
      </c>
      <c r="BE33" s="75" t="n">
        <f aca="false">IFERROR(LARGE(AD33:AI33,4),0)</f>
        <v>53</v>
      </c>
      <c r="BF33" s="75" t="str">
        <f aca="false">IFERROR(INDEX(AJ33:AO33,SMALL(IF(AD33:AI33=BE33,COLUMN(AD33:AI33)-COLUMN(AD33)+1),COUNTIF(AP33:AS33,BE33))),0)</f>
        <v>C1</v>
      </c>
      <c r="BG33" s="76" t="n">
        <f aca="false">IFERROR(INDEX(X33:AC33,SMALL(IF(AD33:AI33=BH33,COLUMN(AD33:AI33)-COLUMN(AD33)+1),COUNTIF(AP33:AT33,BH33))),0)</f>
        <v>41</v>
      </c>
      <c r="BH33" s="76" t="n">
        <f aca="false">IFERROR(LARGE(AD33:AI33,5),0)</f>
        <v>36</v>
      </c>
      <c r="BI33" s="76" t="str">
        <f aca="false">IFERROR(INDEX(AJ33:AO33,SMALL(IF(AD33:AI33=BH33,COLUMN(AD33:AI33)-COLUMN(AD33)+1),COUNTIF(AP33:AT33,BH33))),0)</f>
        <v>D1</v>
      </c>
      <c r="BJ33" s="77" t="n">
        <f aca="false">IF(COUNTIF(AD33:AI33,0)=0,IF(COUNTIFS(AD33:AI33,"*F*")=0,SUM(LARGE(AD33:AI33,{1,2,3,4,5})),IF(COUNTIFS(AD33:AI33,"*F*")=1,SUM(LARGE(AD33:AI33,{1,2,3,4,5})),IF(COUNTIFS(AD33:AI33,"*F*")=2,"C",IF(COUNTIFS(AD33:AI33,"*F*")&gt;2,"F")))),IF(COUNTIFS(AD33:AH33,"*F*")=0,SUM(AD33:AH33),IF(COUNTIFS(AD33:AH33,"*F*")=1,"C",IF(COUNTIFS(AD33:AH33,"*F*")&gt;=2,"F"))))</f>
        <v>289</v>
      </c>
      <c r="BK33" s="78" t="n">
        <f aca="false">IFERROR(BJ33/5,BJ33)</f>
        <v>57.8</v>
      </c>
    </row>
    <row r="34" customFormat="false" ht="15" hidden="false" customHeight="false" outlineLevel="0" collapsed="false">
      <c r="A34" s="64" t="n">
        <v>32</v>
      </c>
      <c r="B34" s="65" t="s">
        <v>12</v>
      </c>
      <c r="C34" s="38" t="n">
        <v>2306857</v>
      </c>
      <c r="D34" s="39" t="s">
        <v>79</v>
      </c>
      <c r="E34" s="39" t="s">
        <v>15</v>
      </c>
      <c r="F34" s="40" t="n">
        <v>101</v>
      </c>
      <c r="G34" s="40" t="n">
        <v>84</v>
      </c>
      <c r="H34" s="40" t="s">
        <v>42</v>
      </c>
      <c r="I34" s="40" t="n">
        <v>2</v>
      </c>
      <c r="J34" s="40" t="n">
        <v>72</v>
      </c>
      <c r="K34" s="40" t="s">
        <v>41</v>
      </c>
      <c r="L34" s="40" t="n">
        <v>41</v>
      </c>
      <c r="M34" s="40" t="n">
        <v>52</v>
      </c>
      <c r="N34" s="40" t="s">
        <v>48</v>
      </c>
      <c r="O34" s="40" t="n">
        <v>86</v>
      </c>
      <c r="P34" s="40" t="n">
        <v>71</v>
      </c>
      <c r="Q34" s="40" t="s">
        <v>42</v>
      </c>
      <c r="R34" s="40" t="n">
        <v>87</v>
      </c>
      <c r="S34" s="40" t="n">
        <v>76</v>
      </c>
      <c r="T34" s="40" t="s">
        <v>42</v>
      </c>
      <c r="U34" s="42"/>
      <c r="V34" s="42"/>
      <c r="W34" s="66"/>
      <c r="X34" s="67" t="n">
        <f aca="false">F34</f>
        <v>101</v>
      </c>
      <c r="Y34" s="67" t="n">
        <f aca="false">I34</f>
        <v>2</v>
      </c>
      <c r="Z34" s="67" t="n">
        <f aca="false">L34</f>
        <v>41</v>
      </c>
      <c r="AA34" s="67" t="n">
        <f aca="false">O34</f>
        <v>86</v>
      </c>
      <c r="AB34" s="67" t="n">
        <f aca="false">R34</f>
        <v>87</v>
      </c>
      <c r="AC34" s="67" t="n">
        <f aca="false">U34</f>
        <v>0</v>
      </c>
      <c r="AD34" s="68" t="n">
        <f aca="false">G34</f>
        <v>84</v>
      </c>
      <c r="AE34" s="68" t="n">
        <f aca="false">J34</f>
        <v>72</v>
      </c>
      <c r="AF34" s="68" t="n">
        <f aca="false">M34</f>
        <v>52</v>
      </c>
      <c r="AG34" s="68" t="n">
        <f aca="false">P34</f>
        <v>71</v>
      </c>
      <c r="AH34" s="68" t="n">
        <f aca="false">S34</f>
        <v>76</v>
      </c>
      <c r="AI34" s="68" t="n">
        <f aca="false">V34</f>
        <v>0</v>
      </c>
      <c r="AJ34" s="69" t="str">
        <f aca="false">H34</f>
        <v>B1</v>
      </c>
      <c r="AK34" s="69" t="str">
        <f aca="false">K34</f>
        <v>B2</v>
      </c>
      <c r="AL34" s="69" t="str">
        <f aca="false">N34</f>
        <v>C1</v>
      </c>
      <c r="AM34" s="69" t="str">
        <f aca="false">Q34</f>
        <v>B1</v>
      </c>
      <c r="AN34" s="69" t="str">
        <f aca="false">T34</f>
        <v>B1</v>
      </c>
      <c r="AO34" s="69" t="n">
        <f aca="false">W34</f>
        <v>0</v>
      </c>
      <c r="AP34" s="70" t="n">
        <f aca="false">IFERROR(LARGE(AD34:AI34,1),0)</f>
        <v>84</v>
      </c>
      <c r="AQ34" s="70" t="n">
        <f aca="false">IFERROR(LARGE(AD34:AI34,2),0)</f>
        <v>76</v>
      </c>
      <c r="AR34" s="70" t="n">
        <f aca="false">IFERROR(LARGE(AD34:AI34,3),0)</f>
        <v>72</v>
      </c>
      <c r="AS34" s="70" t="n">
        <f aca="false">IFERROR(LARGE(AD34:AI34,4),0)</f>
        <v>71</v>
      </c>
      <c r="AT34" s="70" t="n">
        <f aca="false">IFERROR(LARGE(AD34:AI34,5),0)</f>
        <v>52</v>
      </c>
      <c r="AU34" s="71" t="n">
        <f aca="false">IFERROR(INDEX(X34:AC34,SMALL(IF(AD34:AI34=AV34,COLUMN(AD34:AI34)-COLUMN(AD34)+1),COUNTIF(AP34:AP34,AV34))),0)</f>
        <v>101</v>
      </c>
      <c r="AV34" s="71" t="n">
        <f aca="false">IFERROR(LARGE(AD34:AI34,1),0)</f>
        <v>84</v>
      </c>
      <c r="AW34" s="71" t="str">
        <f aca="false">IFERROR(INDEX(AJ34:AO34,SMALL(IF(AD34:AI34=AV34,COLUMN(AD34:AI34)-COLUMN(AD34)+1),COUNTIF(AP34:AP34,AV34))),0)</f>
        <v>B1</v>
      </c>
      <c r="AX34" s="72" t="n">
        <f aca="false">IFERROR(INDEX(X34:AC34,SMALL(IF(AD34:AI34=AY34,COLUMN(AD34:AI34)-COLUMN(AD34)+1),COUNTIF(AP34:AQ34,AY34))),0)</f>
        <v>87</v>
      </c>
      <c r="AY34" s="72" t="n">
        <f aca="false">IFERROR(LARGE(AD34:AI34,2),0)</f>
        <v>76</v>
      </c>
      <c r="AZ34" s="73" t="str">
        <f aca="false">IFERROR(INDEX(AJ34:AO34,SMALL(IF(AD34:AI34=AY34,COLUMN(AD34:AI34)-COLUMN(AD34)+1),COUNTIF(AP34:AQ34,AY34))),0)</f>
        <v>B1</v>
      </c>
      <c r="BA34" s="74" t="n">
        <f aca="false">IFERROR(INDEX(X34:AC34,SMALL(IF(AD34:AI34=BB34,COLUMN(AD34:AI34)-COLUMN(AD34)+1),COUNTIF(AP34:AR34,BB34))),0)</f>
        <v>2</v>
      </c>
      <c r="BB34" s="74" t="n">
        <f aca="false">IFERROR(LARGE(AD34:AI34,3),0)</f>
        <v>72</v>
      </c>
      <c r="BC34" s="74" t="str">
        <f aca="false">IFERROR(INDEX(AJ34:AO34,SMALL(IF(AD34:AI34=BB34,COLUMN(AD34:AI34)-COLUMN(AD34)+1),COUNTIF(AP34:AR34,BB34))),0)</f>
        <v>B2</v>
      </c>
      <c r="BD34" s="75" t="n">
        <f aca="false">IFERROR(INDEX(X34:AC34,SMALL(IF(AD34:AI34=BE34,COLUMN(AD34:AI34)-COLUMN(AD34)+1),COUNTIF(AP34:AS34,BE34))),0)</f>
        <v>86</v>
      </c>
      <c r="BE34" s="75" t="n">
        <f aca="false">IFERROR(LARGE(AD34:AI34,4),0)</f>
        <v>71</v>
      </c>
      <c r="BF34" s="75" t="str">
        <f aca="false">IFERROR(INDEX(AJ34:AO34,SMALL(IF(AD34:AI34=BE34,COLUMN(AD34:AI34)-COLUMN(AD34)+1),COUNTIF(AP34:AS34,BE34))),0)</f>
        <v>B1</v>
      </c>
      <c r="BG34" s="76" t="n">
        <f aca="false">IFERROR(INDEX(X34:AC34,SMALL(IF(AD34:AI34=BH34,COLUMN(AD34:AI34)-COLUMN(AD34)+1),COUNTIF(AP34:AT34,BH34))),0)</f>
        <v>41</v>
      </c>
      <c r="BH34" s="76" t="n">
        <f aca="false">IFERROR(LARGE(AD34:AI34,5),0)</f>
        <v>52</v>
      </c>
      <c r="BI34" s="76" t="str">
        <f aca="false">IFERROR(INDEX(AJ34:AO34,SMALL(IF(AD34:AI34=BH34,COLUMN(AD34:AI34)-COLUMN(AD34)+1),COUNTIF(AP34:AT34,BH34))),0)</f>
        <v>C1</v>
      </c>
      <c r="BJ34" s="77" t="n">
        <f aca="false">IF(COUNTIF(AD34:AI34,0)=0,IF(COUNTIFS(AD34:AI34,"*F*")=0,SUM(LARGE(AD34:AI34,{1,2,3,4,5})),IF(COUNTIFS(AD34:AI34,"*F*")=1,SUM(LARGE(AD34:AI34,{1,2,3,4,5})),IF(COUNTIFS(AD34:AI34,"*F*")=2,"C",IF(COUNTIFS(AD34:AI34,"*F*")&gt;2,"F")))),IF(COUNTIFS(AD34:AH34,"*F*")=0,SUM(AD34:AH34),IF(COUNTIFS(AD34:AH34,"*F*")=1,"C",IF(COUNTIFS(AD34:AH34,"*F*")&gt;=2,"F"))))</f>
        <v>355</v>
      </c>
      <c r="BK34" s="78" t="n">
        <f aca="false">IFERROR(BJ34/5,BJ34)</f>
        <v>71</v>
      </c>
    </row>
    <row r="35" customFormat="false" ht="15" hidden="false" customHeight="false" outlineLevel="0" collapsed="false">
      <c r="A35" s="64" t="n">
        <v>33</v>
      </c>
      <c r="B35" s="65" t="s">
        <v>12</v>
      </c>
      <c r="C35" s="38" t="n">
        <v>2306858</v>
      </c>
      <c r="D35" s="39" t="s">
        <v>80</v>
      </c>
      <c r="E35" s="39" t="s">
        <v>15</v>
      </c>
      <c r="F35" s="40" t="n">
        <v>101</v>
      </c>
      <c r="G35" s="40" t="n">
        <v>69</v>
      </c>
      <c r="H35" s="40" t="s">
        <v>47</v>
      </c>
      <c r="I35" s="40" t="n">
        <v>2</v>
      </c>
      <c r="J35" s="40" t="n">
        <v>71</v>
      </c>
      <c r="K35" s="40" t="s">
        <v>48</v>
      </c>
      <c r="L35" s="40" t="n">
        <v>41</v>
      </c>
      <c r="M35" s="40" t="n">
        <v>40</v>
      </c>
      <c r="N35" s="40" t="s">
        <v>52</v>
      </c>
      <c r="O35" s="40" t="n">
        <v>86</v>
      </c>
      <c r="P35" s="40" t="n">
        <v>67</v>
      </c>
      <c r="Q35" s="40" t="s">
        <v>42</v>
      </c>
      <c r="R35" s="40" t="n">
        <v>87</v>
      </c>
      <c r="S35" s="40" t="n">
        <v>71</v>
      </c>
      <c r="T35" s="40" t="s">
        <v>41</v>
      </c>
      <c r="U35" s="42"/>
      <c r="V35" s="42"/>
      <c r="W35" s="66"/>
      <c r="X35" s="67" t="n">
        <f aca="false">F35</f>
        <v>101</v>
      </c>
      <c r="Y35" s="67" t="n">
        <f aca="false">I35</f>
        <v>2</v>
      </c>
      <c r="Z35" s="67" t="n">
        <f aca="false">L35</f>
        <v>41</v>
      </c>
      <c r="AA35" s="67" t="n">
        <f aca="false">O35</f>
        <v>86</v>
      </c>
      <c r="AB35" s="67" t="n">
        <f aca="false">R35</f>
        <v>87</v>
      </c>
      <c r="AC35" s="67" t="n">
        <f aca="false">U35</f>
        <v>0</v>
      </c>
      <c r="AD35" s="68" t="n">
        <f aca="false">G35</f>
        <v>69</v>
      </c>
      <c r="AE35" s="68" t="n">
        <f aca="false">J35</f>
        <v>71</v>
      </c>
      <c r="AF35" s="68" t="n">
        <f aca="false">M35</f>
        <v>40</v>
      </c>
      <c r="AG35" s="68" t="n">
        <f aca="false">P35</f>
        <v>67</v>
      </c>
      <c r="AH35" s="68" t="n">
        <f aca="false">S35</f>
        <v>71</v>
      </c>
      <c r="AI35" s="68" t="n">
        <f aca="false">V35</f>
        <v>0</v>
      </c>
      <c r="AJ35" s="69" t="str">
        <f aca="false">H35</f>
        <v>C2</v>
      </c>
      <c r="AK35" s="69" t="str">
        <f aca="false">K35</f>
        <v>C1</v>
      </c>
      <c r="AL35" s="69" t="str">
        <f aca="false">N35</f>
        <v>D1</v>
      </c>
      <c r="AM35" s="69" t="str">
        <f aca="false">Q35</f>
        <v>B1</v>
      </c>
      <c r="AN35" s="69" t="str">
        <f aca="false">T35</f>
        <v>B2</v>
      </c>
      <c r="AO35" s="69" t="n">
        <f aca="false">W35</f>
        <v>0</v>
      </c>
      <c r="AP35" s="70" t="n">
        <f aca="false">IFERROR(LARGE(AD35:AI35,1),0)</f>
        <v>71</v>
      </c>
      <c r="AQ35" s="70" t="n">
        <f aca="false">IFERROR(LARGE(AD35:AI35,2),0)</f>
        <v>71</v>
      </c>
      <c r="AR35" s="70" t="n">
        <f aca="false">IFERROR(LARGE(AD35:AI35,3),0)</f>
        <v>69</v>
      </c>
      <c r="AS35" s="70" t="n">
        <f aca="false">IFERROR(LARGE(AD35:AI35,4),0)</f>
        <v>67</v>
      </c>
      <c r="AT35" s="70" t="n">
        <f aca="false">IFERROR(LARGE(AD35:AI35,5),0)</f>
        <v>40</v>
      </c>
      <c r="AU35" s="71" t="n">
        <f aca="false">IFERROR(INDEX(X35:AC35,SMALL(IF(AD35:AI35=AV35,COLUMN(AD35:AI35)-COLUMN(AD35)+1),COUNTIF(AP35:AP35,AV35))),0)</f>
        <v>2</v>
      </c>
      <c r="AV35" s="71" t="n">
        <f aca="false">IFERROR(LARGE(AD35:AI35,1),0)</f>
        <v>71</v>
      </c>
      <c r="AW35" s="71" t="str">
        <f aca="false">IFERROR(INDEX(AJ35:AO35,SMALL(IF(AD35:AI35=AV35,COLUMN(AD35:AI35)-COLUMN(AD35)+1),COUNTIF(AP35:AP35,AV35))),0)</f>
        <v>C1</v>
      </c>
      <c r="AX35" s="72" t="n">
        <f aca="false">IFERROR(INDEX(X35:AC35,SMALL(IF(AD35:AI35=AY35,COLUMN(AD35:AI35)-COLUMN(AD35)+1),COUNTIF(AP35:AQ35,AY35))),0)</f>
        <v>87</v>
      </c>
      <c r="AY35" s="72" t="n">
        <f aca="false">IFERROR(LARGE(AD35:AI35,2),0)</f>
        <v>71</v>
      </c>
      <c r="AZ35" s="73" t="str">
        <f aca="false">IFERROR(INDEX(AJ35:AO35,SMALL(IF(AD35:AI35=AY35,COLUMN(AD35:AI35)-COLUMN(AD35)+1),COUNTIF(AP35:AQ35,AY35))),0)</f>
        <v>B2</v>
      </c>
      <c r="BA35" s="74" t="n">
        <f aca="false">IFERROR(INDEX(X35:AC35,SMALL(IF(AD35:AI35=BB35,COLUMN(AD35:AI35)-COLUMN(AD35)+1),COUNTIF(AP35:AR35,BB35))),0)</f>
        <v>101</v>
      </c>
      <c r="BB35" s="74" t="n">
        <f aca="false">IFERROR(LARGE(AD35:AI35,3),0)</f>
        <v>69</v>
      </c>
      <c r="BC35" s="74" t="str">
        <f aca="false">IFERROR(INDEX(AJ35:AO35,SMALL(IF(AD35:AI35=BB35,COLUMN(AD35:AI35)-COLUMN(AD35)+1),COUNTIF(AP35:AR35,BB35))),0)</f>
        <v>C2</v>
      </c>
      <c r="BD35" s="75" t="n">
        <f aca="false">IFERROR(INDEX(X35:AC35,SMALL(IF(AD35:AI35=BE35,COLUMN(AD35:AI35)-COLUMN(AD35)+1),COUNTIF(AP35:AS35,BE35))),0)</f>
        <v>86</v>
      </c>
      <c r="BE35" s="75" t="n">
        <f aca="false">IFERROR(LARGE(AD35:AI35,4),0)</f>
        <v>67</v>
      </c>
      <c r="BF35" s="75" t="str">
        <f aca="false">IFERROR(INDEX(AJ35:AO35,SMALL(IF(AD35:AI35=BE35,COLUMN(AD35:AI35)-COLUMN(AD35)+1),COUNTIF(AP35:AS35,BE35))),0)</f>
        <v>B1</v>
      </c>
      <c r="BG35" s="76" t="n">
        <f aca="false">IFERROR(INDEX(X35:AC35,SMALL(IF(AD35:AI35=BH35,COLUMN(AD35:AI35)-COLUMN(AD35)+1),COUNTIF(AP35:AT35,BH35))),0)</f>
        <v>41</v>
      </c>
      <c r="BH35" s="76" t="n">
        <f aca="false">IFERROR(LARGE(AD35:AI35,5),0)</f>
        <v>40</v>
      </c>
      <c r="BI35" s="76" t="str">
        <f aca="false">IFERROR(INDEX(AJ35:AO35,SMALL(IF(AD35:AI35=BH35,COLUMN(AD35:AI35)-COLUMN(AD35)+1),COUNTIF(AP35:AT35,BH35))),0)</f>
        <v>D1</v>
      </c>
      <c r="BJ35" s="77" t="n">
        <f aca="false">IF(COUNTIF(AD35:AI35,0)=0,IF(COUNTIFS(AD35:AI35,"*F*")=0,SUM(LARGE(AD35:AI35,{1,2,3,4,5})),IF(COUNTIFS(AD35:AI35,"*F*")=1,SUM(LARGE(AD35:AI35,{1,2,3,4,5})),IF(COUNTIFS(AD35:AI35,"*F*")=2,"C",IF(COUNTIFS(AD35:AI35,"*F*")&gt;2,"F")))),IF(COUNTIFS(AD35:AH35,"*F*")=0,SUM(AD35:AH35),IF(COUNTIFS(AD35:AH35,"*F*")=1,"C",IF(COUNTIFS(AD35:AH35,"*F*")&gt;=2,"F"))))</f>
        <v>318</v>
      </c>
      <c r="BK35" s="78" t="n">
        <f aca="false">IFERROR(BJ35/5,BJ35)</f>
        <v>63.6</v>
      </c>
    </row>
    <row r="36" customFormat="false" ht="15" hidden="false" customHeight="false" outlineLevel="0" collapsed="false">
      <c r="A36" s="64" t="n">
        <v>34</v>
      </c>
      <c r="B36" s="65" t="s">
        <v>12</v>
      </c>
      <c r="C36" s="38" t="n">
        <v>2306859</v>
      </c>
      <c r="D36" s="39" t="s">
        <v>81</v>
      </c>
      <c r="E36" s="39" t="s">
        <v>15</v>
      </c>
      <c r="F36" s="40" t="n">
        <v>101</v>
      </c>
      <c r="G36" s="40" t="n">
        <v>81</v>
      </c>
      <c r="H36" s="40" t="s">
        <v>41</v>
      </c>
      <c r="I36" s="40" t="n">
        <v>2</v>
      </c>
      <c r="J36" s="40" t="n">
        <v>75</v>
      </c>
      <c r="K36" s="40" t="s">
        <v>41</v>
      </c>
      <c r="L36" s="40" t="n">
        <v>41</v>
      </c>
      <c r="M36" s="40" t="n">
        <v>51</v>
      </c>
      <c r="N36" s="40" t="s">
        <v>48</v>
      </c>
      <c r="O36" s="40" t="n">
        <v>86</v>
      </c>
      <c r="P36" s="40" t="n">
        <v>67</v>
      </c>
      <c r="Q36" s="40" t="s">
        <v>42</v>
      </c>
      <c r="R36" s="40" t="n">
        <v>87</v>
      </c>
      <c r="S36" s="40" t="n">
        <v>70</v>
      </c>
      <c r="T36" s="40" t="s">
        <v>41</v>
      </c>
      <c r="U36" s="42"/>
      <c r="V36" s="42"/>
      <c r="W36" s="66"/>
      <c r="X36" s="67" t="n">
        <f aca="false">F36</f>
        <v>101</v>
      </c>
      <c r="Y36" s="67" t="n">
        <f aca="false">I36</f>
        <v>2</v>
      </c>
      <c r="Z36" s="67" t="n">
        <f aca="false">L36</f>
        <v>41</v>
      </c>
      <c r="AA36" s="67" t="n">
        <f aca="false">O36</f>
        <v>86</v>
      </c>
      <c r="AB36" s="67" t="n">
        <f aca="false">R36</f>
        <v>87</v>
      </c>
      <c r="AC36" s="67" t="n">
        <f aca="false">U36</f>
        <v>0</v>
      </c>
      <c r="AD36" s="68" t="n">
        <f aca="false">G36</f>
        <v>81</v>
      </c>
      <c r="AE36" s="68" t="n">
        <f aca="false">J36</f>
        <v>75</v>
      </c>
      <c r="AF36" s="68" t="n">
        <f aca="false">M36</f>
        <v>51</v>
      </c>
      <c r="AG36" s="68" t="n">
        <f aca="false">P36</f>
        <v>67</v>
      </c>
      <c r="AH36" s="68" t="n">
        <f aca="false">S36</f>
        <v>70</v>
      </c>
      <c r="AI36" s="68" t="n">
        <f aca="false">V36</f>
        <v>0</v>
      </c>
      <c r="AJ36" s="69" t="str">
        <f aca="false">H36</f>
        <v>B2</v>
      </c>
      <c r="AK36" s="69" t="str">
        <f aca="false">K36</f>
        <v>B2</v>
      </c>
      <c r="AL36" s="69" t="str">
        <f aca="false">N36</f>
        <v>C1</v>
      </c>
      <c r="AM36" s="69" t="str">
        <f aca="false">Q36</f>
        <v>B1</v>
      </c>
      <c r="AN36" s="69" t="str">
        <f aca="false">T36</f>
        <v>B2</v>
      </c>
      <c r="AO36" s="69" t="n">
        <f aca="false">W36</f>
        <v>0</v>
      </c>
      <c r="AP36" s="70" t="n">
        <f aca="false">IFERROR(LARGE(AD36:AI36,1),0)</f>
        <v>81</v>
      </c>
      <c r="AQ36" s="70" t="n">
        <f aca="false">IFERROR(LARGE(AD36:AI36,2),0)</f>
        <v>75</v>
      </c>
      <c r="AR36" s="70" t="n">
        <f aca="false">IFERROR(LARGE(AD36:AI36,3),0)</f>
        <v>70</v>
      </c>
      <c r="AS36" s="70" t="n">
        <f aca="false">IFERROR(LARGE(AD36:AI36,4),0)</f>
        <v>67</v>
      </c>
      <c r="AT36" s="70" t="n">
        <f aca="false">IFERROR(LARGE(AD36:AI36,5),0)</f>
        <v>51</v>
      </c>
      <c r="AU36" s="71" t="n">
        <f aca="false">IFERROR(INDEX(X36:AC36,SMALL(IF(AD36:AI36=AV36,COLUMN(AD36:AI36)-COLUMN(AD36)+1),COUNTIF(AP36:AP36,AV36))),0)</f>
        <v>101</v>
      </c>
      <c r="AV36" s="71" t="n">
        <f aca="false">IFERROR(LARGE(AD36:AI36,1),0)</f>
        <v>81</v>
      </c>
      <c r="AW36" s="71" t="str">
        <f aca="false">IFERROR(INDEX(AJ36:AO36,SMALL(IF(AD36:AI36=AV36,COLUMN(AD36:AI36)-COLUMN(AD36)+1),COUNTIF(AP36:AP36,AV36))),0)</f>
        <v>B2</v>
      </c>
      <c r="AX36" s="72" t="n">
        <f aca="false">IFERROR(INDEX(X36:AC36,SMALL(IF(AD36:AI36=AY36,COLUMN(AD36:AI36)-COLUMN(AD36)+1),COUNTIF(AP36:AQ36,AY36))),0)</f>
        <v>2</v>
      </c>
      <c r="AY36" s="72" t="n">
        <f aca="false">IFERROR(LARGE(AD36:AI36,2),0)</f>
        <v>75</v>
      </c>
      <c r="AZ36" s="73" t="str">
        <f aca="false">IFERROR(INDEX(AJ36:AO36,SMALL(IF(AD36:AI36=AY36,COLUMN(AD36:AI36)-COLUMN(AD36)+1),COUNTIF(AP36:AQ36,AY36))),0)</f>
        <v>B2</v>
      </c>
      <c r="BA36" s="74" t="n">
        <f aca="false">IFERROR(INDEX(X36:AC36,SMALL(IF(AD36:AI36=BB36,COLUMN(AD36:AI36)-COLUMN(AD36)+1),COUNTIF(AP36:AR36,BB36))),0)</f>
        <v>87</v>
      </c>
      <c r="BB36" s="74" t="n">
        <f aca="false">IFERROR(LARGE(AD36:AI36,3),0)</f>
        <v>70</v>
      </c>
      <c r="BC36" s="74" t="str">
        <f aca="false">IFERROR(INDEX(AJ36:AO36,SMALL(IF(AD36:AI36=BB36,COLUMN(AD36:AI36)-COLUMN(AD36)+1),COUNTIF(AP36:AR36,BB36))),0)</f>
        <v>B2</v>
      </c>
      <c r="BD36" s="75" t="n">
        <f aca="false">IFERROR(INDEX(X36:AC36,SMALL(IF(AD36:AI36=BE36,COLUMN(AD36:AI36)-COLUMN(AD36)+1),COUNTIF(AP36:AS36,BE36))),0)</f>
        <v>86</v>
      </c>
      <c r="BE36" s="75" t="n">
        <f aca="false">IFERROR(LARGE(AD36:AI36,4),0)</f>
        <v>67</v>
      </c>
      <c r="BF36" s="75" t="str">
        <f aca="false">IFERROR(INDEX(AJ36:AO36,SMALL(IF(AD36:AI36=BE36,COLUMN(AD36:AI36)-COLUMN(AD36)+1),COUNTIF(AP36:AS36,BE36))),0)</f>
        <v>B1</v>
      </c>
      <c r="BG36" s="76" t="n">
        <f aca="false">IFERROR(INDEX(X36:AC36,SMALL(IF(AD36:AI36=BH36,COLUMN(AD36:AI36)-COLUMN(AD36)+1),COUNTIF(AP36:AT36,BH36))),0)</f>
        <v>41</v>
      </c>
      <c r="BH36" s="76" t="n">
        <f aca="false">IFERROR(LARGE(AD36:AI36,5),0)</f>
        <v>51</v>
      </c>
      <c r="BI36" s="76" t="str">
        <f aca="false">IFERROR(INDEX(AJ36:AO36,SMALL(IF(AD36:AI36=BH36,COLUMN(AD36:AI36)-COLUMN(AD36)+1),COUNTIF(AP36:AT36,BH36))),0)</f>
        <v>C1</v>
      </c>
      <c r="BJ36" s="77" t="n">
        <f aca="false">IF(COUNTIF(AD36:AI36,0)=0,IF(COUNTIFS(AD36:AI36,"*F*")=0,SUM(LARGE(AD36:AI36,{1,2,3,4,5})),IF(COUNTIFS(AD36:AI36,"*F*")=1,SUM(LARGE(AD36:AI36,{1,2,3,4,5})),IF(COUNTIFS(AD36:AI36,"*F*")=2,"C",IF(COUNTIFS(AD36:AI36,"*F*")&gt;2,"F")))),IF(COUNTIFS(AD36:AH36,"*F*")=0,SUM(AD36:AH36),IF(COUNTIFS(AD36:AH36,"*F*")=1,"C",IF(COUNTIFS(AD36:AH36,"*F*")&gt;=2,"F"))))</f>
        <v>344</v>
      </c>
      <c r="BK36" s="78" t="n">
        <f aca="false">IFERROR(BJ36/5,BJ36)</f>
        <v>68.8</v>
      </c>
    </row>
    <row r="37" customFormat="false" ht="15" hidden="false" customHeight="false" outlineLevel="0" collapsed="false">
      <c r="A37" s="64" t="n">
        <v>35</v>
      </c>
      <c r="B37" s="65" t="s">
        <v>12</v>
      </c>
      <c r="C37" s="38" t="n">
        <v>2306860</v>
      </c>
      <c r="D37" s="39" t="s">
        <v>82</v>
      </c>
      <c r="E37" s="39" t="s">
        <v>19</v>
      </c>
      <c r="F37" s="40" t="n">
        <v>101</v>
      </c>
      <c r="G37" s="40" t="n">
        <v>63</v>
      </c>
      <c r="H37" s="40" t="s">
        <v>52</v>
      </c>
      <c r="I37" s="40" t="n">
        <v>2</v>
      </c>
      <c r="J37" s="40" t="n">
        <v>73</v>
      </c>
      <c r="K37" s="40" t="s">
        <v>41</v>
      </c>
      <c r="L37" s="40" t="n">
        <v>41</v>
      </c>
      <c r="M37" s="40" t="n">
        <v>44</v>
      </c>
      <c r="N37" s="40" t="s">
        <v>47</v>
      </c>
      <c r="O37" s="40" t="n">
        <v>86</v>
      </c>
      <c r="P37" s="40" t="n">
        <v>55</v>
      </c>
      <c r="Q37" s="40" t="s">
        <v>48</v>
      </c>
      <c r="R37" s="40" t="n">
        <v>87</v>
      </c>
      <c r="S37" s="40" t="n">
        <v>57</v>
      </c>
      <c r="T37" s="40" t="s">
        <v>47</v>
      </c>
      <c r="U37" s="42"/>
      <c r="V37" s="42"/>
      <c r="W37" s="66"/>
      <c r="X37" s="67" t="n">
        <f aca="false">F37</f>
        <v>101</v>
      </c>
      <c r="Y37" s="67" t="n">
        <f aca="false">I37</f>
        <v>2</v>
      </c>
      <c r="Z37" s="67" t="n">
        <f aca="false">L37</f>
        <v>41</v>
      </c>
      <c r="AA37" s="67" t="n">
        <f aca="false">O37</f>
        <v>86</v>
      </c>
      <c r="AB37" s="67" t="n">
        <f aca="false">R37</f>
        <v>87</v>
      </c>
      <c r="AC37" s="67" t="n">
        <f aca="false">U37</f>
        <v>0</v>
      </c>
      <c r="AD37" s="68" t="n">
        <f aca="false">G37</f>
        <v>63</v>
      </c>
      <c r="AE37" s="68" t="n">
        <f aca="false">J37</f>
        <v>73</v>
      </c>
      <c r="AF37" s="68" t="n">
        <f aca="false">M37</f>
        <v>44</v>
      </c>
      <c r="AG37" s="68" t="n">
        <f aca="false">P37</f>
        <v>55</v>
      </c>
      <c r="AH37" s="68" t="n">
        <f aca="false">S37</f>
        <v>57</v>
      </c>
      <c r="AI37" s="68" t="n">
        <f aca="false">V37</f>
        <v>0</v>
      </c>
      <c r="AJ37" s="69" t="str">
        <f aca="false">H37</f>
        <v>D1</v>
      </c>
      <c r="AK37" s="69" t="str">
        <f aca="false">K37</f>
        <v>B2</v>
      </c>
      <c r="AL37" s="69" t="str">
        <f aca="false">N37</f>
        <v>C2</v>
      </c>
      <c r="AM37" s="69" t="str">
        <f aca="false">Q37</f>
        <v>C1</v>
      </c>
      <c r="AN37" s="69" t="str">
        <f aca="false">T37</f>
        <v>C2</v>
      </c>
      <c r="AO37" s="69" t="n">
        <f aca="false">W37</f>
        <v>0</v>
      </c>
      <c r="AP37" s="70" t="n">
        <f aca="false">IFERROR(LARGE(AD37:AI37,1),0)</f>
        <v>73</v>
      </c>
      <c r="AQ37" s="70" t="n">
        <f aca="false">IFERROR(LARGE(AD37:AI37,2),0)</f>
        <v>63</v>
      </c>
      <c r="AR37" s="70" t="n">
        <f aca="false">IFERROR(LARGE(AD37:AI37,3),0)</f>
        <v>57</v>
      </c>
      <c r="AS37" s="70" t="n">
        <f aca="false">IFERROR(LARGE(AD37:AI37,4),0)</f>
        <v>55</v>
      </c>
      <c r="AT37" s="70" t="n">
        <f aca="false">IFERROR(LARGE(AD37:AI37,5),0)</f>
        <v>44</v>
      </c>
      <c r="AU37" s="71" t="n">
        <f aca="false">IFERROR(INDEX(X37:AC37,SMALL(IF(AD37:AI37=AV37,COLUMN(AD37:AI37)-COLUMN(AD37)+1),COUNTIF(AP37:AP37,AV37))),0)</f>
        <v>2</v>
      </c>
      <c r="AV37" s="71" t="n">
        <f aca="false">IFERROR(LARGE(AD37:AI37,1),0)</f>
        <v>73</v>
      </c>
      <c r="AW37" s="71" t="str">
        <f aca="false">IFERROR(INDEX(AJ37:AO37,SMALL(IF(AD37:AI37=AV37,COLUMN(AD37:AI37)-COLUMN(AD37)+1),COUNTIF(AP37:AP37,AV37))),0)</f>
        <v>B2</v>
      </c>
      <c r="AX37" s="72" t="n">
        <f aca="false">IFERROR(INDEX(X37:AC37,SMALL(IF(AD37:AI37=AY37,COLUMN(AD37:AI37)-COLUMN(AD37)+1),COUNTIF(AP37:AQ37,AY37))),0)</f>
        <v>101</v>
      </c>
      <c r="AY37" s="72" t="n">
        <f aca="false">IFERROR(LARGE(AD37:AI37,2),0)</f>
        <v>63</v>
      </c>
      <c r="AZ37" s="73" t="str">
        <f aca="false">IFERROR(INDEX(AJ37:AO37,SMALL(IF(AD37:AI37=AY37,COLUMN(AD37:AI37)-COLUMN(AD37)+1),COUNTIF(AP37:AQ37,AY37))),0)</f>
        <v>D1</v>
      </c>
      <c r="BA37" s="74" t="n">
        <f aca="false">IFERROR(INDEX(X37:AC37,SMALL(IF(AD37:AI37=BB37,COLUMN(AD37:AI37)-COLUMN(AD37)+1),COUNTIF(AP37:AR37,BB37))),0)</f>
        <v>87</v>
      </c>
      <c r="BB37" s="74" t="n">
        <f aca="false">IFERROR(LARGE(AD37:AI37,3),0)</f>
        <v>57</v>
      </c>
      <c r="BC37" s="74" t="str">
        <f aca="false">IFERROR(INDEX(AJ37:AO37,SMALL(IF(AD37:AI37=BB37,COLUMN(AD37:AI37)-COLUMN(AD37)+1),COUNTIF(AP37:AR37,BB37))),0)</f>
        <v>C2</v>
      </c>
      <c r="BD37" s="75" t="n">
        <f aca="false">IFERROR(INDEX(X37:AC37,SMALL(IF(AD37:AI37=BE37,COLUMN(AD37:AI37)-COLUMN(AD37)+1),COUNTIF(AP37:AS37,BE37))),0)</f>
        <v>86</v>
      </c>
      <c r="BE37" s="75" t="n">
        <f aca="false">IFERROR(LARGE(AD37:AI37,4),0)</f>
        <v>55</v>
      </c>
      <c r="BF37" s="75" t="str">
        <f aca="false">IFERROR(INDEX(AJ37:AO37,SMALL(IF(AD37:AI37=BE37,COLUMN(AD37:AI37)-COLUMN(AD37)+1),COUNTIF(AP37:AS37,BE37))),0)</f>
        <v>C1</v>
      </c>
      <c r="BG37" s="76" t="n">
        <f aca="false">IFERROR(INDEX(X37:AC37,SMALL(IF(AD37:AI37=BH37,COLUMN(AD37:AI37)-COLUMN(AD37)+1),COUNTIF(AP37:AT37,BH37))),0)</f>
        <v>41</v>
      </c>
      <c r="BH37" s="76" t="n">
        <f aca="false">IFERROR(LARGE(AD37:AI37,5),0)</f>
        <v>44</v>
      </c>
      <c r="BI37" s="76" t="str">
        <f aca="false">IFERROR(INDEX(AJ37:AO37,SMALL(IF(AD37:AI37=BH37,COLUMN(AD37:AI37)-COLUMN(AD37)+1),COUNTIF(AP37:AT37,BH37))),0)</f>
        <v>C2</v>
      </c>
      <c r="BJ37" s="77" t="n">
        <f aca="false">IF(COUNTIF(AD37:AI37,0)=0,IF(COUNTIFS(AD37:AI37,"*F*")=0,SUM(LARGE(AD37:AI37,{1,2,3,4,5})),IF(COUNTIFS(AD37:AI37,"*F*")=1,SUM(LARGE(AD37:AI37,{1,2,3,4,5})),IF(COUNTIFS(AD37:AI37,"*F*")=2,"C",IF(COUNTIFS(AD37:AI37,"*F*")&gt;2,"F")))),IF(COUNTIFS(AD37:AH37,"*F*")=0,SUM(AD37:AH37),IF(COUNTIFS(AD37:AH37,"*F*")=1,"C",IF(COUNTIFS(AD37:AH37,"*F*")&gt;=2,"F"))))</f>
        <v>292</v>
      </c>
      <c r="BK37" s="78" t="n">
        <f aca="false">IFERROR(BJ37/5,BJ37)</f>
        <v>58.4</v>
      </c>
    </row>
    <row r="38" customFormat="false" ht="15" hidden="false" customHeight="false" outlineLevel="0" collapsed="false">
      <c r="A38" s="64" t="n">
        <v>36</v>
      </c>
      <c r="B38" s="65" t="s">
        <v>12</v>
      </c>
      <c r="C38" s="38" t="n">
        <v>2306861</v>
      </c>
      <c r="D38" s="39" t="s">
        <v>83</v>
      </c>
      <c r="E38" s="39" t="s">
        <v>19</v>
      </c>
      <c r="F38" s="40" t="n">
        <v>101</v>
      </c>
      <c r="G38" s="40" t="n">
        <v>57</v>
      </c>
      <c r="H38" s="40" t="s">
        <v>52</v>
      </c>
      <c r="I38" s="40" t="n">
        <v>2</v>
      </c>
      <c r="J38" s="40" t="n">
        <v>75</v>
      </c>
      <c r="K38" s="40" t="s">
        <v>41</v>
      </c>
      <c r="L38" s="40" t="n">
        <v>41</v>
      </c>
      <c r="M38" s="40" t="n">
        <v>46</v>
      </c>
      <c r="N38" s="40" t="s">
        <v>47</v>
      </c>
      <c r="O38" s="40" t="n">
        <v>86</v>
      </c>
      <c r="P38" s="40" t="n">
        <v>65</v>
      </c>
      <c r="Q38" s="40" t="s">
        <v>41</v>
      </c>
      <c r="R38" s="40" t="n">
        <v>87</v>
      </c>
      <c r="S38" s="40" t="n">
        <v>42</v>
      </c>
      <c r="T38" s="40" t="s">
        <v>52</v>
      </c>
      <c r="U38" s="42"/>
      <c r="V38" s="42"/>
      <c r="W38" s="66"/>
      <c r="X38" s="67" t="n">
        <f aca="false">F38</f>
        <v>101</v>
      </c>
      <c r="Y38" s="67" t="n">
        <f aca="false">I38</f>
        <v>2</v>
      </c>
      <c r="Z38" s="67" t="n">
        <f aca="false">L38</f>
        <v>41</v>
      </c>
      <c r="AA38" s="67" t="n">
        <f aca="false">O38</f>
        <v>86</v>
      </c>
      <c r="AB38" s="67" t="n">
        <f aca="false">R38</f>
        <v>87</v>
      </c>
      <c r="AC38" s="67" t="n">
        <f aca="false">U38</f>
        <v>0</v>
      </c>
      <c r="AD38" s="68" t="n">
        <f aca="false">G38</f>
        <v>57</v>
      </c>
      <c r="AE38" s="68" t="n">
        <f aca="false">J38</f>
        <v>75</v>
      </c>
      <c r="AF38" s="68" t="n">
        <f aca="false">M38</f>
        <v>46</v>
      </c>
      <c r="AG38" s="68" t="n">
        <f aca="false">P38</f>
        <v>65</v>
      </c>
      <c r="AH38" s="68" t="n">
        <f aca="false">S38</f>
        <v>42</v>
      </c>
      <c r="AI38" s="68" t="n">
        <f aca="false">V38</f>
        <v>0</v>
      </c>
      <c r="AJ38" s="69" t="str">
        <f aca="false">H38</f>
        <v>D1</v>
      </c>
      <c r="AK38" s="69" t="str">
        <f aca="false">K38</f>
        <v>B2</v>
      </c>
      <c r="AL38" s="69" t="str">
        <f aca="false">N38</f>
        <v>C2</v>
      </c>
      <c r="AM38" s="69" t="str">
        <f aca="false">Q38</f>
        <v>B2</v>
      </c>
      <c r="AN38" s="69" t="str">
        <f aca="false">T38</f>
        <v>D1</v>
      </c>
      <c r="AO38" s="69" t="n">
        <f aca="false">W38</f>
        <v>0</v>
      </c>
      <c r="AP38" s="70" t="n">
        <f aca="false">IFERROR(LARGE(AD38:AI38,1),0)</f>
        <v>75</v>
      </c>
      <c r="AQ38" s="70" t="n">
        <f aca="false">IFERROR(LARGE(AD38:AI38,2),0)</f>
        <v>65</v>
      </c>
      <c r="AR38" s="70" t="n">
        <f aca="false">IFERROR(LARGE(AD38:AI38,3),0)</f>
        <v>57</v>
      </c>
      <c r="AS38" s="70" t="n">
        <f aca="false">IFERROR(LARGE(AD38:AI38,4),0)</f>
        <v>46</v>
      </c>
      <c r="AT38" s="70" t="n">
        <f aca="false">IFERROR(LARGE(AD38:AI38,5),0)</f>
        <v>42</v>
      </c>
      <c r="AU38" s="71" t="n">
        <f aca="false">IFERROR(INDEX(X38:AC38,SMALL(IF(AD38:AI38=AV38,COLUMN(AD38:AI38)-COLUMN(AD38)+1),COUNTIF(AP38:AP38,AV38))),0)</f>
        <v>2</v>
      </c>
      <c r="AV38" s="71" t="n">
        <f aca="false">IFERROR(LARGE(AD38:AI38,1),0)</f>
        <v>75</v>
      </c>
      <c r="AW38" s="71" t="str">
        <f aca="false">IFERROR(INDEX(AJ38:AO38,SMALL(IF(AD38:AI38=AV38,COLUMN(AD38:AI38)-COLUMN(AD38)+1),COUNTIF(AP38:AP38,AV38))),0)</f>
        <v>B2</v>
      </c>
      <c r="AX38" s="72" t="n">
        <f aca="false">IFERROR(INDEX(X38:AC38,SMALL(IF(AD38:AI38=AY38,COLUMN(AD38:AI38)-COLUMN(AD38)+1),COUNTIF(AP38:AQ38,AY38))),0)</f>
        <v>86</v>
      </c>
      <c r="AY38" s="72" t="n">
        <f aca="false">IFERROR(LARGE(AD38:AI38,2),0)</f>
        <v>65</v>
      </c>
      <c r="AZ38" s="73" t="str">
        <f aca="false">IFERROR(INDEX(AJ38:AO38,SMALL(IF(AD38:AI38=AY38,COLUMN(AD38:AI38)-COLUMN(AD38)+1),COUNTIF(AP38:AQ38,AY38))),0)</f>
        <v>B2</v>
      </c>
      <c r="BA38" s="74" t="n">
        <f aca="false">IFERROR(INDEX(X38:AC38,SMALL(IF(AD38:AI38=BB38,COLUMN(AD38:AI38)-COLUMN(AD38)+1),COUNTIF(AP38:AR38,BB38))),0)</f>
        <v>101</v>
      </c>
      <c r="BB38" s="74" t="n">
        <f aca="false">IFERROR(LARGE(AD38:AI38,3),0)</f>
        <v>57</v>
      </c>
      <c r="BC38" s="74" t="str">
        <f aca="false">IFERROR(INDEX(AJ38:AO38,SMALL(IF(AD38:AI38=BB38,COLUMN(AD38:AI38)-COLUMN(AD38)+1),COUNTIF(AP38:AR38,BB38))),0)</f>
        <v>D1</v>
      </c>
      <c r="BD38" s="75" t="n">
        <f aca="false">IFERROR(INDEX(X38:AC38,SMALL(IF(AD38:AI38=BE38,COLUMN(AD38:AI38)-COLUMN(AD38)+1),COUNTIF(AP38:AS38,BE38))),0)</f>
        <v>41</v>
      </c>
      <c r="BE38" s="75" t="n">
        <f aca="false">IFERROR(LARGE(AD38:AI38,4),0)</f>
        <v>46</v>
      </c>
      <c r="BF38" s="75" t="str">
        <f aca="false">IFERROR(INDEX(AJ38:AO38,SMALL(IF(AD38:AI38=BE38,COLUMN(AD38:AI38)-COLUMN(AD38)+1),COUNTIF(AP38:AS38,BE38))),0)</f>
        <v>C2</v>
      </c>
      <c r="BG38" s="76" t="n">
        <f aca="false">IFERROR(INDEX(X38:AC38,SMALL(IF(AD38:AI38=BH38,COLUMN(AD38:AI38)-COLUMN(AD38)+1),COUNTIF(AP38:AT38,BH38))),0)</f>
        <v>87</v>
      </c>
      <c r="BH38" s="76" t="n">
        <f aca="false">IFERROR(LARGE(AD38:AI38,5),0)</f>
        <v>42</v>
      </c>
      <c r="BI38" s="76" t="str">
        <f aca="false">IFERROR(INDEX(AJ38:AO38,SMALL(IF(AD38:AI38=BH38,COLUMN(AD38:AI38)-COLUMN(AD38)+1),COUNTIF(AP38:AT38,BH38))),0)</f>
        <v>D1</v>
      </c>
      <c r="BJ38" s="77" t="n">
        <f aca="false">IF(COUNTIF(AD38:AI38,0)=0,IF(COUNTIFS(AD38:AI38,"*F*")=0,SUM(LARGE(AD38:AI38,{1,2,3,4,5})),IF(COUNTIFS(AD38:AI38,"*F*")=1,SUM(LARGE(AD38:AI38,{1,2,3,4,5})),IF(COUNTIFS(AD38:AI38,"*F*")=2,"C",IF(COUNTIFS(AD38:AI38,"*F*")&gt;2,"F")))),IF(COUNTIFS(AD38:AH38,"*F*")=0,SUM(AD38:AH38),IF(COUNTIFS(AD38:AH38,"*F*")=1,"C",IF(COUNTIFS(AD38:AH38,"*F*")&gt;=2,"F"))))</f>
        <v>285</v>
      </c>
      <c r="BK38" s="78" t="n">
        <f aca="false">IFERROR(BJ38/5,BJ38)</f>
        <v>57</v>
      </c>
    </row>
    <row r="39" customFormat="false" ht="15" hidden="false" customHeight="false" outlineLevel="0" collapsed="false">
      <c r="A39" s="64" t="n">
        <v>37</v>
      </c>
      <c r="B39" s="65" t="s">
        <v>12</v>
      </c>
      <c r="C39" s="38" t="n">
        <v>2306862</v>
      </c>
      <c r="D39" s="39" t="s">
        <v>84</v>
      </c>
      <c r="E39" s="39" t="s">
        <v>19</v>
      </c>
      <c r="F39" s="40" t="n">
        <v>101</v>
      </c>
      <c r="G39" s="40" t="n">
        <v>88</v>
      </c>
      <c r="H39" s="40" t="s">
        <v>45</v>
      </c>
      <c r="I39" s="40" t="n">
        <v>2</v>
      </c>
      <c r="J39" s="40" t="n">
        <v>84</v>
      </c>
      <c r="K39" s="40" t="s">
        <v>45</v>
      </c>
      <c r="L39" s="40" t="n">
        <v>41</v>
      </c>
      <c r="M39" s="40" t="n">
        <v>64</v>
      </c>
      <c r="N39" s="40" t="s">
        <v>41</v>
      </c>
      <c r="O39" s="40" t="n">
        <v>86</v>
      </c>
      <c r="P39" s="40" t="n">
        <v>77</v>
      </c>
      <c r="Q39" s="40" t="s">
        <v>45</v>
      </c>
      <c r="R39" s="40" t="n">
        <v>87</v>
      </c>
      <c r="S39" s="40" t="n">
        <v>81</v>
      </c>
      <c r="T39" s="40" t="s">
        <v>42</v>
      </c>
      <c r="U39" s="42"/>
      <c r="V39" s="42"/>
      <c r="W39" s="66"/>
      <c r="X39" s="67" t="n">
        <f aca="false">F39</f>
        <v>101</v>
      </c>
      <c r="Y39" s="67" t="n">
        <f aca="false">I39</f>
        <v>2</v>
      </c>
      <c r="Z39" s="67" t="n">
        <f aca="false">L39</f>
        <v>41</v>
      </c>
      <c r="AA39" s="67" t="n">
        <f aca="false">O39</f>
        <v>86</v>
      </c>
      <c r="AB39" s="67" t="n">
        <f aca="false">R39</f>
        <v>87</v>
      </c>
      <c r="AC39" s="67" t="n">
        <f aca="false">U39</f>
        <v>0</v>
      </c>
      <c r="AD39" s="68" t="n">
        <f aca="false">G39</f>
        <v>88</v>
      </c>
      <c r="AE39" s="68" t="n">
        <f aca="false">J39</f>
        <v>84</v>
      </c>
      <c r="AF39" s="68" t="n">
        <f aca="false">M39</f>
        <v>64</v>
      </c>
      <c r="AG39" s="68" t="n">
        <f aca="false">P39</f>
        <v>77</v>
      </c>
      <c r="AH39" s="68" t="n">
        <f aca="false">S39</f>
        <v>81</v>
      </c>
      <c r="AI39" s="68" t="n">
        <f aca="false">V39</f>
        <v>0</v>
      </c>
      <c r="AJ39" s="69" t="str">
        <f aca="false">H39</f>
        <v>A2</v>
      </c>
      <c r="AK39" s="69" t="str">
        <f aca="false">K39</f>
        <v>A2</v>
      </c>
      <c r="AL39" s="69" t="str">
        <f aca="false">N39</f>
        <v>B2</v>
      </c>
      <c r="AM39" s="69" t="str">
        <f aca="false">Q39</f>
        <v>A2</v>
      </c>
      <c r="AN39" s="69" t="str">
        <f aca="false">T39</f>
        <v>B1</v>
      </c>
      <c r="AO39" s="69" t="n">
        <f aca="false">W39</f>
        <v>0</v>
      </c>
      <c r="AP39" s="70" t="n">
        <f aca="false">IFERROR(LARGE(AD39:AI39,1),0)</f>
        <v>88</v>
      </c>
      <c r="AQ39" s="70" t="n">
        <f aca="false">IFERROR(LARGE(AD39:AI39,2),0)</f>
        <v>84</v>
      </c>
      <c r="AR39" s="70" t="n">
        <f aca="false">IFERROR(LARGE(AD39:AI39,3),0)</f>
        <v>81</v>
      </c>
      <c r="AS39" s="70" t="n">
        <f aca="false">IFERROR(LARGE(AD39:AI39,4),0)</f>
        <v>77</v>
      </c>
      <c r="AT39" s="70" t="n">
        <f aca="false">IFERROR(LARGE(AD39:AI39,5),0)</f>
        <v>64</v>
      </c>
      <c r="AU39" s="71" t="n">
        <f aca="false">IFERROR(INDEX(X39:AC39,SMALL(IF(AD39:AI39=AV39,COLUMN(AD39:AI39)-COLUMN(AD39)+1),COUNTIF(AP39:AP39,AV39))),0)</f>
        <v>101</v>
      </c>
      <c r="AV39" s="71" t="n">
        <f aca="false">IFERROR(LARGE(AD39:AI39,1),0)</f>
        <v>88</v>
      </c>
      <c r="AW39" s="71" t="str">
        <f aca="false">IFERROR(INDEX(AJ39:AO39,SMALL(IF(AD39:AI39=AV39,COLUMN(AD39:AI39)-COLUMN(AD39)+1),COUNTIF(AP39:AP39,AV39))),0)</f>
        <v>A2</v>
      </c>
      <c r="AX39" s="72" t="n">
        <f aca="false">IFERROR(INDEX(X39:AC39,SMALL(IF(AD39:AI39=AY39,COLUMN(AD39:AI39)-COLUMN(AD39)+1),COUNTIF(AP39:AQ39,AY39))),0)</f>
        <v>2</v>
      </c>
      <c r="AY39" s="72" t="n">
        <f aca="false">IFERROR(LARGE(AD39:AI39,2),0)</f>
        <v>84</v>
      </c>
      <c r="AZ39" s="73" t="str">
        <f aca="false">IFERROR(INDEX(AJ39:AO39,SMALL(IF(AD39:AI39=AY39,COLUMN(AD39:AI39)-COLUMN(AD39)+1),COUNTIF(AP39:AQ39,AY39))),0)</f>
        <v>A2</v>
      </c>
      <c r="BA39" s="74" t="n">
        <f aca="false">IFERROR(INDEX(X39:AC39,SMALL(IF(AD39:AI39=BB39,COLUMN(AD39:AI39)-COLUMN(AD39)+1),COUNTIF(AP39:AR39,BB39))),0)</f>
        <v>87</v>
      </c>
      <c r="BB39" s="74" t="n">
        <f aca="false">IFERROR(LARGE(AD39:AI39,3),0)</f>
        <v>81</v>
      </c>
      <c r="BC39" s="74" t="str">
        <f aca="false">IFERROR(INDEX(AJ39:AO39,SMALL(IF(AD39:AI39=BB39,COLUMN(AD39:AI39)-COLUMN(AD39)+1),COUNTIF(AP39:AR39,BB39))),0)</f>
        <v>B1</v>
      </c>
      <c r="BD39" s="75" t="n">
        <f aca="false">IFERROR(INDEX(X39:AC39,SMALL(IF(AD39:AI39=BE39,COLUMN(AD39:AI39)-COLUMN(AD39)+1),COUNTIF(AP39:AS39,BE39))),0)</f>
        <v>86</v>
      </c>
      <c r="BE39" s="75" t="n">
        <f aca="false">IFERROR(LARGE(AD39:AI39,4),0)</f>
        <v>77</v>
      </c>
      <c r="BF39" s="75" t="str">
        <f aca="false">IFERROR(INDEX(AJ39:AO39,SMALL(IF(AD39:AI39=BE39,COLUMN(AD39:AI39)-COLUMN(AD39)+1),COUNTIF(AP39:AS39,BE39))),0)</f>
        <v>A2</v>
      </c>
      <c r="BG39" s="76" t="n">
        <f aca="false">IFERROR(INDEX(X39:AC39,SMALL(IF(AD39:AI39=BH39,COLUMN(AD39:AI39)-COLUMN(AD39)+1),COUNTIF(AP39:AT39,BH39))),0)</f>
        <v>41</v>
      </c>
      <c r="BH39" s="76" t="n">
        <f aca="false">IFERROR(LARGE(AD39:AI39,5),0)</f>
        <v>64</v>
      </c>
      <c r="BI39" s="76" t="str">
        <f aca="false">IFERROR(INDEX(AJ39:AO39,SMALL(IF(AD39:AI39=BH39,COLUMN(AD39:AI39)-COLUMN(AD39)+1),COUNTIF(AP39:AT39,BH39))),0)</f>
        <v>B2</v>
      </c>
      <c r="BJ39" s="77" t="n">
        <f aca="false">IF(COUNTIF(AD39:AI39,0)=0,IF(COUNTIFS(AD39:AI39,"*F*")=0,SUM(LARGE(AD39:AI39,{1,2,3,4,5})),IF(COUNTIFS(AD39:AI39,"*F*")=1,SUM(LARGE(AD39:AI39,{1,2,3,4,5})),IF(COUNTIFS(AD39:AI39,"*F*")=2,"C",IF(COUNTIFS(AD39:AI39,"*F*")&gt;2,"F")))),IF(COUNTIFS(AD39:AH39,"*F*")=0,SUM(AD39:AH39),IF(COUNTIFS(AD39:AH39,"*F*")=1,"C",IF(COUNTIFS(AD39:AH39,"*F*")&gt;=2,"F"))))</f>
        <v>394</v>
      </c>
      <c r="BK39" s="78" t="n">
        <f aca="false">IFERROR(BJ39/5,BJ39)</f>
        <v>78.8</v>
      </c>
    </row>
    <row r="40" customFormat="false" ht="15" hidden="false" customHeight="true" outlineLevel="0" collapsed="false">
      <c r="A40" s="64" t="n">
        <v>38</v>
      </c>
      <c r="B40" s="65" t="s">
        <v>12</v>
      </c>
      <c r="C40" s="38" t="n">
        <v>2306863</v>
      </c>
      <c r="D40" s="39" t="s">
        <v>85</v>
      </c>
      <c r="E40" s="39" t="s">
        <v>15</v>
      </c>
      <c r="F40" s="40" t="n">
        <v>101</v>
      </c>
      <c r="G40" s="40" t="n">
        <v>59</v>
      </c>
      <c r="H40" s="40" t="s">
        <v>52</v>
      </c>
      <c r="I40" s="40" t="n">
        <v>2</v>
      </c>
      <c r="J40" s="40" t="n">
        <v>45</v>
      </c>
      <c r="K40" s="40" t="s">
        <v>54</v>
      </c>
      <c r="L40" s="40" t="n">
        <v>41</v>
      </c>
      <c r="M40" s="40" t="n">
        <v>38</v>
      </c>
      <c r="N40" s="40" t="s">
        <v>52</v>
      </c>
      <c r="O40" s="40" t="n">
        <v>86</v>
      </c>
      <c r="P40" s="40" t="n">
        <v>46</v>
      </c>
      <c r="Q40" s="40" t="s">
        <v>47</v>
      </c>
      <c r="R40" s="40" t="n">
        <v>87</v>
      </c>
      <c r="S40" s="40" t="n">
        <v>44</v>
      </c>
      <c r="T40" s="40" t="s">
        <v>52</v>
      </c>
      <c r="U40" s="42"/>
      <c r="V40" s="42"/>
      <c r="W40" s="66"/>
      <c r="X40" s="67" t="n">
        <f aca="false">F40</f>
        <v>101</v>
      </c>
      <c r="Y40" s="67" t="n">
        <f aca="false">I40</f>
        <v>2</v>
      </c>
      <c r="Z40" s="67" t="n">
        <f aca="false">L40</f>
        <v>41</v>
      </c>
      <c r="AA40" s="67" t="n">
        <f aca="false">O40</f>
        <v>86</v>
      </c>
      <c r="AB40" s="67" t="n">
        <f aca="false">R40</f>
        <v>87</v>
      </c>
      <c r="AC40" s="67" t="n">
        <f aca="false">U40</f>
        <v>0</v>
      </c>
      <c r="AD40" s="68" t="n">
        <f aca="false">G40</f>
        <v>59</v>
      </c>
      <c r="AE40" s="68" t="n">
        <f aca="false">J40</f>
        <v>45</v>
      </c>
      <c r="AF40" s="68" t="n">
        <f aca="false">M40</f>
        <v>38</v>
      </c>
      <c r="AG40" s="68" t="n">
        <f aca="false">P40</f>
        <v>46</v>
      </c>
      <c r="AH40" s="68" t="n">
        <f aca="false">S40</f>
        <v>44</v>
      </c>
      <c r="AI40" s="68" t="n">
        <f aca="false">V40</f>
        <v>0</v>
      </c>
      <c r="AJ40" s="69" t="str">
        <f aca="false">H40</f>
        <v>D1</v>
      </c>
      <c r="AK40" s="69" t="str">
        <f aca="false">K40</f>
        <v>D2</v>
      </c>
      <c r="AL40" s="69" t="str">
        <f aca="false">N40</f>
        <v>D1</v>
      </c>
      <c r="AM40" s="69" t="str">
        <f aca="false">Q40</f>
        <v>C2</v>
      </c>
      <c r="AN40" s="69" t="str">
        <f aca="false">T40</f>
        <v>D1</v>
      </c>
      <c r="AO40" s="69" t="n">
        <f aca="false">W40</f>
        <v>0</v>
      </c>
      <c r="AP40" s="70" t="n">
        <f aca="false">IFERROR(LARGE(AD40:AI40,1),0)</f>
        <v>59</v>
      </c>
      <c r="AQ40" s="70" t="n">
        <f aca="false">IFERROR(LARGE(AD40:AI40,2),0)</f>
        <v>46</v>
      </c>
      <c r="AR40" s="70" t="n">
        <f aca="false">IFERROR(LARGE(AD40:AI40,3),0)</f>
        <v>45</v>
      </c>
      <c r="AS40" s="70" t="n">
        <f aca="false">IFERROR(LARGE(AD40:AI40,4),0)</f>
        <v>44</v>
      </c>
      <c r="AT40" s="70" t="n">
        <f aca="false">IFERROR(LARGE(AD40:AI40,5),0)</f>
        <v>38</v>
      </c>
      <c r="AU40" s="71" t="n">
        <f aca="false">IFERROR(INDEX(X40:AC40,SMALL(IF(AD40:AI40=AV40,COLUMN(AD40:AI40)-COLUMN(AD40)+1),COUNTIF(AP40:AP40,AV40))),0)</f>
        <v>101</v>
      </c>
      <c r="AV40" s="71" t="n">
        <f aca="false">IFERROR(LARGE(AD40:AI40,1),0)</f>
        <v>59</v>
      </c>
      <c r="AW40" s="71" t="str">
        <f aca="false">IFERROR(INDEX(AJ40:AO40,SMALL(IF(AD40:AI40=AV40,COLUMN(AD40:AI40)-COLUMN(AD40)+1),COUNTIF(AP40:AP40,AV40))),0)</f>
        <v>D1</v>
      </c>
      <c r="AX40" s="72" t="n">
        <f aca="false">IFERROR(INDEX(X40:AC40,SMALL(IF(AD40:AI40=AY40,COLUMN(AD40:AI40)-COLUMN(AD40)+1),COUNTIF(AP40:AQ40,AY40))),0)</f>
        <v>86</v>
      </c>
      <c r="AY40" s="72" t="n">
        <f aca="false">IFERROR(LARGE(AD40:AI40,2),0)</f>
        <v>46</v>
      </c>
      <c r="AZ40" s="73" t="str">
        <f aca="false">IFERROR(INDEX(AJ40:AO40,SMALL(IF(AD40:AI40=AY40,COLUMN(AD40:AI40)-COLUMN(AD40)+1),COUNTIF(AP40:AQ40,AY40))),0)</f>
        <v>C2</v>
      </c>
      <c r="BA40" s="74" t="n">
        <f aca="false">IFERROR(INDEX(X40:AC40,SMALL(IF(AD40:AI40=BB40,COLUMN(AD40:AI40)-COLUMN(AD40)+1),COUNTIF(AP40:AR40,BB40))),0)</f>
        <v>2</v>
      </c>
      <c r="BB40" s="74" t="n">
        <f aca="false">IFERROR(LARGE(AD40:AI40,3),0)</f>
        <v>45</v>
      </c>
      <c r="BC40" s="74" t="str">
        <f aca="false">IFERROR(INDEX(AJ40:AO40,SMALL(IF(AD40:AI40=BB40,COLUMN(AD40:AI40)-COLUMN(AD40)+1),COUNTIF(AP40:AR40,BB40))),0)</f>
        <v>D2</v>
      </c>
      <c r="BD40" s="75" t="n">
        <f aca="false">IFERROR(INDEX(X40:AC40,SMALL(IF(AD40:AI40=BE40,COLUMN(AD40:AI40)-COLUMN(AD40)+1),COUNTIF(AP40:AS40,BE40))),0)</f>
        <v>87</v>
      </c>
      <c r="BE40" s="75" t="n">
        <f aca="false">IFERROR(LARGE(AD40:AI40,4),0)</f>
        <v>44</v>
      </c>
      <c r="BF40" s="75" t="str">
        <f aca="false">IFERROR(INDEX(AJ40:AO40,SMALL(IF(AD40:AI40=BE40,COLUMN(AD40:AI40)-COLUMN(AD40)+1),COUNTIF(AP40:AS40,BE40))),0)</f>
        <v>D1</v>
      </c>
      <c r="BG40" s="76" t="n">
        <f aca="false">IFERROR(INDEX(X40:AC40,SMALL(IF(AD40:AI40=BH40,COLUMN(AD40:AI40)-COLUMN(AD40)+1),COUNTIF(AP40:AT40,BH40))),0)</f>
        <v>41</v>
      </c>
      <c r="BH40" s="76" t="n">
        <f aca="false">IFERROR(LARGE(AD40:AI40,5),0)</f>
        <v>38</v>
      </c>
      <c r="BI40" s="76" t="str">
        <f aca="false">IFERROR(INDEX(AJ40:AO40,SMALL(IF(AD40:AI40=BH40,COLUMN(AD40:AI40)-COLUMN(AD40)+1),COUNTIF(AP40:AT40,BH40))),0)</f>
        <v>D1</v>
      </c>
      <c r="BJ40" s="77" t="n">
        <f aca="false">IF(COUNTIF(AD40:AI40,0)=0,IF(COUNTIFS(AD40:AI40,"*F*")=0,SUM(LARGE(AD40:AI40,{1,2,3,4,5})),IF(COUNTIFS(AD40:AI40,"*F*")=1,SUM(LARGE(AD40:AI40,{1,2,3,4,5})),IF(COUNTIFS(AD40:AI40,"*F*")=2,"C",IF(COUNTIFS(AD40:AI40,"*F*")&gt;2,"F")))),IF(COUNTIFS(AD40:AH40,"*F*")=0,SUM(AD40:AH40),IF(COUNTIFS(AD40:AH40,"*F*")=1,"C",IF(COUNTIFS(AD40:AH40,"*F*")&gt;=2,"F"))))</f>
        <v>232</v>
      </c>
      <c r="BK40" s="78" t="n">
        <f aca="false">IFERROR(BJ40/5,BJ40)</f>
        <v>46.4</v>
      </c>
    </row>
    <row r="41" customFormat="false" ht="15" hidden="false" customHeight="false" outlineLevel="0" collapsed="false">
      <c r="A41" s="64" t="n">
        <v>39</v>
      </c>
      <c r="B41" s="65" t="s">
        <v>12</v>
      </c>
      <c r="C41" s="38" t="n">
        <v>2306864</v>
      </c>
      <c r="D41" s="39" t="s">
        <v>86</v>
      </c>
      <c r="E41" s="39" t="s">
        <v>15</v>
      </c>
      <c r="F41" s="40" t="n">
        <v>101</v>
      </c>
      <c r="G41" s="40" t="n">
        <v>76</v>
      </c>
      <c r="H41" s="40" t="s">
        <v>48</v>
      </c>
      <c r="I41" s="40" t="n">
        <v>2</v>
      </c>
      <c r="J41" s="40" t="n">
        <v>79</v>
      </c>
      <c r="K41" s="40" t="s">
        <v>42</v>
      </c>
      <c r="L41" s="40" t="n">
        <v>41</v>
      </c>
      <c r="M41" s="40" t="n">
        <v>40</v>
      </c>
      <c r="N41" s="40" t="s">
        <v>52</v>
      </c>
      <c r="O41" s="40" t="n">
        <v>86</v>
      </c>
      <c r="P41" s="40" t="n">
        <v>66</v>
      </c>
      <c r="Q41" s="40" t="s">
        <v>41</v>
      </c>
      <c r="R41" s="40" t="n">
        <v>87</v>
      </c>
      <c r="S41" s="40" t="n">
        <v>60</v>
      </c>
      <c r="T41" s="40" t="s">
        <v>48</v>
      </c>
      <c r="U41" s="42"/>
      <c r="V41" s="42"/>
      <c r="W41" s="66"/>
      <c r="X41" s="67" t="n">
        <f aca="false">F41</f>
        <v>101</v>
      </c>
      <c r="Y41" s="67" t="n">
        <f aca="false">I41</f>
        <v>2</v>
      </c>
      <c r="Z41" s="67" t="n">
        <f aca="false">L41</f>
        <v>41</v>
      </c>
      <c r="AA41" s="67" t="n">
        <f aca="false">O41</f>
        <v>86</v>
      </c>
      <c r="AB41" s="67" t="n">
        <f aca="false">R41</f>
        <v>87</v>
      </c>
      <c r="AC41" s="67" t="n">
        <f aca="false">U41</f>
        <v>0</v>
      </c>
      <c r="AD41" s="68" t="n">
        <f aca="false">G41</f>
        <v>76</v>
      </c>
      <c r="AE41" s="68" t="n">
        <f aca="false">J41</f>
        <v>79</v>
      </c>
      <c r="AF41" s="68" t="n">
        <f aca="false">M41</f>
        <v>40</v>
      </c>
      <c r="AG41" s="68" t="n">
        <f aca="false">P41</f>
        <v>66</v>
      </c>
      <c r="AH41" s="68" t="n">
        <f aca="false">S41</f>
        <v>60</v>
      </c>
      <c r="AI41" s="68" t="n">
        <f aca="false">V41</f>
        <v>0</v>
      </c>
      <c r="AJ41" s="69" t="str">
        <f aca="false">H41</f>
        <v>C1</v>
      </c>
      <c r="AK41" s="69" t="str">
        <f aca="false">K41</f>
        <v>B1</v>
      </c>
      <c r="AL41" s="69" t="str">
        <f aca="false">N41</f>
        <v>D1</v>
      </c>
      <c r="AM41" s="69" t="str">
        <f aca="false">Q41</f>
        <v>B2</v>
      </c>
      <c r="AN41" s="69" t="str">
        <f aca="false">T41</f>
        <v>C1</v>
      </c>
      <c r="AO41" s="69" t="n">
        <f aca="false">W41</f>
        <v>0</v>
      </c>
      <c r="AP41" s="70" t="n">
        <f aca="false">IFERROR(LARGE(AD41:AI41,1),0)</f>
        <v>79</v>
      </c>
      <c r="AQ41" s="70" t="n">
        <f aca="false">IFERROR(LARGE(AD41:AI41,2),0)</f>
        <v>76</v>
      </c>
      <c r="AR41" s="70" t="n">
        <f aca="false">IFERROR(LARGE(AD41:AI41,3),0)</f>
        <v>66</v>
      </c>
      <c r="AS41" s="70" t="n">
        <f aca="false">IFERROR(LARGE(AD41:AI41,4),0)</f>
        <v>60</v>
      </c>
      <c r="AT41" s="70" t="n">
        <f aca="false">IFERROR(LARGE(AD41:AI41,5),0)</f>
        <v>40</v>
      </c>
      <c r="AU41" s="71" t="n">
        <f aca="false">IFERROR(INDEX(X41:AC41,SMALL(IF(AD41:AI41=AV41,COLUMN(AD41:AI41)-COLUMN(AD41)+1),COUNTIF(AP41:AP41,AV41))),0)</f>
        <v>2</v>
      </c>
      <c r="AV41" s="71" t="n">
        <f aca="false">IFERROR(LARGE(AD41:AI41,1),0)</f>
        <v>79</v>
      </c>
      <c r="AW41" s="71" t="str">
        <f aca="false">IFERROR(INDEX(AJ41:AO41,SMALL(IF(AD41:AI41=AV41,COLUMN(AD41:AI41)-COLUMN(AD41)+1),COUNTIF(AP41:AP41,AV41))),0)</f>
        <v>B1</v>
      </c>
      <c r="AX41" s="72" t="n">
        <f aca="false">IFERROR(INDEX(X41:AC41,SMALL(IF(AD41:AI41=AY41,COLUMN(AD41:AI41)-COLUMN(AD41)+1),COUNTIF(AP41:AQ41,AY41))),0)</f>
        <v>101</v>
      </c>
      <c r="AY41" s="72" t="n">
        <f aca="false">IFERROR(LARGE(AD41:AI41,2),0)</f>
        <v>76</v>
      </c>
      <c r="AZ41" s="73" t="str">
        <f aca="false">IFERROR(INDEX(AJ41:AO41,SMALL(IF(AD41:AI41=AY41,COLUMN(AD41:AI41)-COLUMN(AD41)+1),COUNTIF(AP41:AQ41,AY41))),0)</f>
        <v>C1</v>
      </c>
      <c r="BA41" s="74" t="n">
        <f aca="false">IFERROR(INDEX(X41:AC41,SMALL(IF(AD41:AI41=BB41,COLUMN(AD41:AI41)-COLUMN(AD41)+1),COUNTIF(AP41:AR41,BB41))),0)</f>
        <v>86</v>
      </c>
      <c r="BB41" s="74" t="n">
        <f aca="false">IFERROR(LARGE(AD41:AI41,3),0)</f>
        <v>66</v>
      </c>
      <c r="BC41" s="74" t="str">
        <f aca="false">IFERROR(INDEX(AJ41:AO41,SMALL(IF(AD41:AI41=BB41,COLUMN(AD41:AI41)-COLUMN(AD41)+1),COUNTIF(AP41:AR41,BB41))),0)</f>
        <v>B2</v>
      </c>
      <c r="BD41" s="75" t="n">
        <f aca="false">IFERROR(INDEX(X41:AC41,SMALL(IF(AD41:AI41=BE41,COLUMN(AD41:AI41)-COLUMN(AD41)+1),COUNTIF(AP41:AS41,BE41))),0)</f>
        <v>87</v>
      </c>
      <c r="BE41" s="75" t="n">
        <f aca="false">IFERROR(LARGE(AD41:AI41,4),0)</f>
        <v>60</v>
      </c>
      <c r="BF41" s="75" t="str">
        <f aca="false">IFERROR(INDEX(AJ41:AO41,SMALL(IF(AD41:AI41=BE41,COLUMN(AD41:AI41)-COLUMN(AD41)+1),COUNTIF(AP41:AS41,BE41))),0)</f>
        <v>C1</v>
      </c>
      <c r="BG41" s="76" t="n">
        <f aca="false">IFERROR(INDEX(X41:AC41,SMALL(IF(AD41:AI41=BH41,COLUMN(AD41:AI41)-COLUMN(AD41)+1),COUNTIF(AP41:AT41,BH41))),0)</f>
        <v>41</v>
      </c>
      <c r="BH41" s="76" t="n">
        <f aca="false">IFERROR(LARGE(AD41:AI41,5),0)</f>
        <v>40</v>
      </c>
      <c r="BI41" s="76" t="str">
        <f aca="false">IFERROR(INDEX(AJ41:AO41,SMALL(IF(AD41:AI41=BH41,COLUMN(AD41:AI41)-COLUMN(AD41)+1),COUNTIF(AP41:AT41,BH41))),0)</f>
        <v>D1</v>
      </c>
      <c r="BJ41" s="77" t="n">
        <f aca="false">IF(COUNTIF(AD41:AI41,0)=0,IF(COUNTIFS(AD41:AI41,"*F*")=0,SUM(LARGE(AD41:AI41,{1,2,3,4,5})),IF(COUNTIFS(AD41:AI41,"*F*")=1,SUM(LARGE(AD41:AI41,{1,2,3,4,5})),IF(COUNTIFS(AD41:AI41,"*F*")=2,"C",IF(COUNTIFS(AD41:AI41,"*F*")&gt;2,"F")))),IF(COUNTIFS(AD41:AH41,"*F*")=0,SUM(AD41:AH41),IF(COUNTIFS(AD41:AH41,"*F*")=1,"C",IF(COUNTIFS(AD41:AH41,"*F*")&gt;=2,"F"))))</f>
        <v>321</v>
      </c>
      <c r="BK41" s="78" t="n">
        <f aca="false">IFERROR(BJ41/5,BJ41)</f>
        <v>64.2</v>
      </c>
    </row>
    <row r="42" customFormat="false" ht="15" hidden="false" customHeight="false" outlineLevel="0" collapsed="false">
      <c r="A42" s="64" t="n">
        <v>40</v>
      </c>
      <c r="B42" s="65" t="s">
        <v>12</v>
      </c>
      <c r="C42" s="38" t="n">
        <v>2306865</v>
      </c>
      <c r="D42" s="39" t="s">
        <v>87</v>
      </c>
      <c r="E42" s="39" t="s">
        <v>15</v>
      </c>
      <c r="F42" s="40" t="n">
        <v>101</v>
      </c>
      <c r="G42" s="40" t="n">
        <v>75</v>
      </c>
      <c r="H42" s="40" t="s">
        <v>48</v>
      </c>
      <c r="I42" s="40" t="n">
        <v>2</v>
      </c>
      <c r="J42" s="40" t="n">
        <v>57</v>
      </c>
      <c r="K42" s="40" t="s">
        <v>52</v>
      </c>
      <c r="L42" s="40" t="n">
        <v>41</v>
      </c>
      <c r="M42" s="40" t="n">
        <v>53</v>
      </c>
      <c r="N42" s="40" t="s">
        <v>48</v>
      </c>
      <c r="O42" s="40" t="n">
        <v>86</v>
      </c>
      <c r="P42" s="40" t="n">
        <v>54</v>
      </c>
      <c r="Q42" s="40" t="s">
        <v>48</v>
      </c>
      <c r="R42" s="40" t="n">
        <v>87</v>
      </c>
      <c r="S42" s="40" t="n">
        <v>41</v>
      </c>
      <c r="T42" s="40" t="s">
        <v>52</v>
      </c>
      <c r="U42" s="42"/>
      <c r="V42" s="42"/>
      <c r="W42" s="66"/>
      <c r="X42" s="67" t="n">
        <f aca="false">F42</f>
        <v>101</v>
      </c>
      <c r="Y42" s="67" t="n">
        <f aca="false">I42</f>
        <v>2</v>
      </c>
      <c r="Z42" s="67" t="n">
        <f aca="false">L42</f>
        <v>41</v>
      </c>
      <c r="AA42" s="67" t="n">
        <f aca="false">O42</f>
        <v>86</v>
      </c>
      <c r="AB42" s="67" t="n">
        <f aca="false">R42</f>
        <v>87</v>
      </c>
      <c r="AC42" s="67" t="n">
        <f aca="false">U42</f>
        <v>0</v>
      </c>
      <c r="AD42" s="68" t="n">
        <f aca="false">G42</f>
        <v>75</v>
      </c>
      <c r="AE42" s="68" t="n">
        <f aca="false">J42</f>
        <v>57</v>
      </c>
      <c r="AF42" s="68" t="n">
        <f aca="false">M42</f>
        <v>53</v>
      </c>
      <c r="AG42" s="68" t="n">
        <f aca="false">P42</f>
        <v>54</v>
      </c>
      <c r="AH42" s="68" t="n">
        <f aca="false">S42</f>
        <v>41</v>
      </c>
      <c r="AI42" s="68" t="n">
        <f aca="false">V42</f>
        <v>0</v>
      </c>
      <c r="AJ42" s="69" t="str">
        <f aca="false">H42</f>
        <v>C1</v>
      </c>
      <c r="AK42" s="69" t="str">
        <f aca="false">K42</f>
        <v>D1</v>
      </c>
      <c r="AL42" s="69" t="str">
        <f aca="false">N42</f>
        <v>C1</v>
      </c>
      <c r="AM42" s="69" t="str">
        <f aca="false">Q42</f>
        <v>C1</v>
      </c>
      <c r="AN42" s="69" t="str">
        <f aca="false">T42</f>
        <v>D1</v>
      </c>
      <c r="AO42" s="69" t="n">
        <f aca="false">W42</f>
        <v>0</v>
      </c>
      <c r="AP42" s="70" t="n">
        <f aca="false">IFERROR(LARGE(AD42:AI42,1),0)</f>
        <v>75</v>
      </c>
      <c r="AQ42" s="70" t="n">
        <f aca="false">IFERROR(LARGE(AD42:AI42,2),0)</f>
        <v>57</v>
      </c>
      <c r="AR42" s="70" t="n">
        <f aca="false">IFERROR(LARGE(AD42:AI42,3),0)</f>
        <v>54</v>
      </c>
      <c r="AS42" s="70" t="n">
        <f aca="false">IFERROR(LARGE(AD42:AI42,4),0)</f>
        <v>53</v>
      </c>
      <c r="AT42" s="70" t="n">
        <f aca="false">IFERROR(LARGE(AD42:AI42,5),0)</f>
        <v>41</v>
      </c>
      <c r="AU42" s="71" t="n">
        <f aca="false">IFERROR(INDEX(X42:AC42,SMALL(IF(AD42:AI42=AV42,COLUMN(AD42:AI42)-COLUMN(AD42)+1),COUNTIF(AP42:AP42,AV42))),0)</f>
        <v>101</v>
      </c>
      <c r="AV42" s="71" t="n">
        <f aca="false">IFERROR(LARGE(AD42:AI42,1),0)</f>
        <v>75</v>
      </c>
      <c r="AW42" s="71" t="str">
        <f aca="false">IFERROR(INDEX(AJ42:AO42,SMALL(IF(AD42:AI42=AV42,COLUMN(AD42:AI42)-COLUMN(AD42)+1),COUNTIF(AP42:AP42,AV42))),0)</f>
        <v>C1</v>
      </c>
      <c r="AX42" s="72" t="n">
        <f aca="false">IFERROR(INDEX(X42:AC42,SMALL(IF(AD42:AI42=AY42,COLUMN(AD42:AI42)-COLUMN(AD42)+1),COUNTIF(AP42:AQ42,AY42))),0)</f>
        <v>2</v>
      </c>
      <c r="AY42" s="72" t="n">
        <f aca="false">IFERROR(LARGE(AD42:AI42,2),0)</f>
        <v>57</v>
      </c>
      <c r="AZ42" s="73" t="str">
        <f aca="false">IFERROR(INDEX(AJ42:AO42,SMALL(IF(AD42:AI42=AY42,COLUMN(AD42:AI42)-COLUMN(AD42)+1),COUNTIF(AP42:AQ42,AY42))),0)</f>
        <v>D1</v>
      </c>
      <c r="BA42" s="74" t="n">
        <f aca="false">IFERROR(INDEX(X42:AC42,SMALL(IF(AD42:AI42=BB42,COLUMN(AD42:AI42)-COLUMN(AD42)+1),COUNTIF(AP42:AR42,BB42))),0)</f>
        <v>86</v>
      </c>
      <c r="BB42" s="74" t="n">
        <f aca="false">IFERROR(LARGE(AD42:AI42,3),0)</f>
        <v>54</v>
      </c>
      <c r="BC42" s="74" t="str">
        <f aca="false">IFERROR(INDEX(AJ42:AO42,SMALL(IF(AD42:AI42=BB42,COLUMN(AD42:AI42)-COLUMN(AD42)+1),COUNTIF(AP42:AR42,BB42))),0)</f>
        <v>C1</v>
      </c>
      <c r="BD42" s="75" t="n">
        <f aca="false">IFERROR(INDEX(X42:AC42,SMALL(IF(AD42:AI42=BE42,COLUMN(AD42:AI42)-COLUMN(AD42)+1),COUNTIF(AP42:AS42,BE42))),0)</f>
        <v>41</v>
      </c>
      <c r="BE42" s="75" t="n">
        <f aca="false">IFERROR(LARGE(AD42:AI42,4),0)</f>
        <v>53</v>
      </c>
      <c r="BF42" s="75" t="str">
        <f aca="false">IFERROR(INDEX(AJ42:AO42,SMALL(IF(AD42:AI42=BE42,COLUMN(AD42:AI42)-COLUMN(AD42)+1),COUNTIF(AP42:AS42,BE42))),0)</f>
        <v>C1</v>
      </c>
      <c r="BG42" s="76" t="n">
        <f aca="false">IFERROR(INDEX(X42:AC42,SMALL(IF(AD42:AI42=BH42,COLUMN(AD42:AI42)-COLUMN(AD42)+1),COUNTIF(AP42:AT42,BH42))),0)</f>
        <v>87</v>
      </c>
      <c r="BH42" s="76" t="n">
        <f aca="false">IFERROR(LARGE(AD42:AI42,5),0)</f>
        <v>41</v>
      </c>
      <c r="BI42" s="76" t="str">
        <f aca="false">IFERROR(INDEX(AJ42:AO42,SMALL(IF(AD42:AI42=BH42,COLUMN(AD42:AI42)-COLUMN(AD42)+1),COUNTIF(AP42:AT42,BH42))),0)</f>
        <v>D1</v>
      </c>
      <c r="BJ42" s="77" t="n">
        <f aca="false">IF(COUNTIF(AD42:AI42,0)=0,IF(COUNTIFS(AD42:AI42,"*F*")=0,SUM(LARGE(AD42:AI42,{1,2,3,4,5})),IF(COUNTIFS(AD42:AI42,"*F*")=1,SUM(LARGE(AD42:AI42,{1,2,3,4,5})),IF(COUNTIFS(AD42:AI42,"*F*")=2,"C",IF(COUNTIFS(AD42:AI42,"*F*")&gt;2,"F")))),IF(COUNTIFS(AD42:AH42,"*F*")=0,SUM(AD42:AH42),IF(COUNTIFS(AD42:AH42,"*F*")=1,"C",IF(COUNTIFS(AD42:AH42,"*F*")&gt;=2,"F"))))</f>
        <v>280</v>
      </c>
      <c r="BK42" s="78" t="n">
        <f aca="false">IFERROR(BJ42/5,BJ42)</f>
        <v>56</v>
      </c>
    </row>
    <row r="43" customFormat="false" ht="15" hidden="false" customHeight="false" outlineLevel="0" collapsed="false">
      <c r="A43" s="64" t="n">
        <v>41</v>
      </c>
      <c r="B43" s="65" t="s">
        <v>12</v>
      </c>
      <c r="C43" s="38" t="n">
        <v>2306866</v>
      </c>
      <c r="D43" s="39" t="s">
        <v>88</v>
      </c>
      <c r="E43" s="39" t="s">
        <v>15</v>
      </c>
      <c r="F43" s="40" t="n">
        <v>101</v>
      </c>
      <c r="G43" s="40" t="n">
        <v>75</v>
      </c>
      <c r="H43" s="40" t="s">
        <v>48</v>
      </c>
      <c r="I43" s="40" t="n">
        <v>2</v>
      </c>
      <c r="J43" s="40" t="n">
        <v>76</v>
      </c>
      <c r="K43" s="40" t="s">
        <v>41</v>
      </c>
      <c r="L43" s="40" t="n">
        <v>41</v>
      </c>
      <c r="M43" s="40" t="n">
        <v>77</v>
      </c>
      <c r="N43" s="40" t="s">
        <v>42</v>
      </c>
      <c r="O43" s="40" t="n">
        <v>86</v>
      </c>
      <c r="P43" s="40" t="n">
        <v>63</v>
      </c>
      <c r="Q43" s="40" t="s">
        <v>41</v>
      </c>
      <c r="R43" s="40" t="n">
        <v>87</v>
      </c>
      <c r="S43" s="40" t="n">
        <v>72</v>
      </c>
      <c r="T43" s="40" t="s">
        <v>41</v>
      </c>
      <c r="U43" s="42"/>
      <c r="V43" s="42"/>
      <c r="W43" s="66"/>
      <c r="X43" s="67" t="n">
        <f aca="false">F43</f>
        <v>101</v>
      </c>
      <c r="Y43" s="67" t="n">
        <f aca="false">I43</f>
        <v>2</v>
      </c>
      <c r="Z43" s="67" t="n">
        <f aca="false">L43</f>
        <v>41</v>
      </c>
      <c r="AA43" s="67" t="n">
        <f aca="false">O43</f>
        <v>86</v>
      </c>
      <c r="AB43" s="67" t="n">
        <f aca="false">R43</f>
        <v>87</v>
      </c>
      <c r="AC43" s="67" t="n">
        <f aca="false">U43</f>
        <v>0</v>
      </c>
      <c r="AD43" s="68" t="n">
        <f aca="false">G43</f>
        <v>75</v>
      </c>
      <c r="AE43" s="68" t="n">
        <f aca="false">J43</f>
        <v>76</v>
      </c>
      <c r="AF43" s="68" t="n">
        <f aca="false">M43</f>
        <v>77</v>
      </c>
      <c r="AG43" s="68" t="n">
        <f aca="false">P43</f>
        <v>63</v>
      </c>
      <c r="AH43" s="68" t="n">
        <f aca="false">S43</f>
        <v>72</v>
      </c>
      <c r="AI43" s="68" t="n">
        <f aca="false">V43</f>
        <v>0</v>
      </c>
      <c r="AJ43" s="69" t="str">
        <f aca="false">H43</f>
        <v>C1</v>
      </c>
      <c r="AK43" s="69" t="str">
        <f aca="false">K43</f>
        <v>B2</v>
      </c>
      <c r="AL43" s="69" t="str">
        <f aca="false">N43</f>
        <v>B1</v>
      </c>
      <c r="AM43" s="69" t="str">
        <f aca="false">Q43</f>
        <v>B2</v>
      </c>
      <c r="AN43" s="69" t="str">
        <f aca="false">T43</f>
        <v>B2</v>
      </c>
      <c r="AO43" s="69" t="n">
        <f aca="false">W43</f>
        <v>0</v>
      </c>
      <c r="AP43" s="70" t="n">
        <f aca="false">IFERROR(LARGE(AD43:AI43,1),0)</f>
        <v>77</v>
      </c>
      <c r="AQ43" s="70" t="n">
        <f aca="false">IFERROR(LARGE(AD43:AI43,2),0)</f>
        <v>76</v>
      </c>
      <c r="AR43" s="70" t="n">
        <f aca="false">IFERROR(LARGE(AD43:AI43,3),0)</f>
        <v>75</v>
      </c>
      <c r="AS43" s="70" t="n">
        <f aca="false">IFERROR(LARGE(AD43:AI43,4),0)</f>
        <v>72</v>
      </c>
      <c r="AT43" s="70" t="n">
        <f aca="false">IFERROR(LARGE(AD43:AI43,5),0)</f>
        <v>63</v>
      </c>
      <c r="AU43" s="71" t="n">
        <f aca="false">IFERROR(INDEX(X43:AC43,SMALL(IF(AD43:AI43=AV43,COLUMN(AD43:AI43)-COLUMN(AD43)+1),COUNTIF(AP43:AP43,AV43))),0)</f>
        <v>41</v>
      </c>
      <c r="AV43" s="71" t="n">
        <f aca="false">IFERROR(LARGE(AD43:AI43,1),0)</f>
        <v>77</v>
      </c>
      <c r="AW43" s="71" t="str">
        <f aca="false">IFERROR(INDEX(AJ43:AO43,SMALL(IF(AD43:AI43=AV43,COLUMN(AD43:AI43)-COLUMN(AD43)+1),COUNTIF(AP43:AP43,AV43))),0)</f>
        <v>B1</v>
      </c>
      <c r="AX43" s="72" t="n">
        <f aca="false">IFERROR(INDEX(X43:AC43,SMALL(IF(AD43:AI43=AY43,COLUMN(AD43:AI43)-COLUMN(AD43)+1),COUNTIF(AP43:AQ43,AY43))),0)</f>
        <v>2</v>
      </c>
      <c r="AY43" s="72" t="n">
        <f aca="false">IFERROR(LARGE(AD43:AI43,2),0)</f>
        <v>76</v>
      </c>
      <c r="AZ43" s="73" t="str">
        <f aca="false">IFERROR(INDEX(AJ43:AO43,SMALL(IF(AD43:AI43=AY43,COLUMN(AD43:AI43)-COLUMN(AD43)+1),COUNTIF(AP43:AQ43,AY43))),0)</f>
        <v>B2</v>
      </c>
      <c r="BA43" s="74" t="n">
        <f aca="false">IFERROR(INDEX(X43:AC43,SMALL(IF(AD43:AI43=BB43,COLUMN(AD43:AI43)-COLUMN(AD43)+1),COUNTIF(AP43:AR43,BB43))),0)</f>
        <v>101</v>
      </c>
      <c r="BB43" s="74" t="n">
        <f aca="false">IFERROR(LARGE(AD43:AI43,3),0)</f>
        <v>75</v>
      </c>
      <c r="BC43" s="74" t="str">
        <f aca="false">IFERROR(INDEX(AJ43:AO43,SMALL(IF(AD43:AI43=BB43,COLUMN(AD43:AI43)-COLUMN(AD43)+1),COUNTIF(AP43:AR43,BB43))),0)</f>
        <v>C1</v>
      </c>
      <c r="BD43" s="75" t="n">
        <f aca="false">IFERROR(INDEX(X43:AC43,SMALL(IF(AD43:AI43=BE43,COLUMN(AD43:AI43)-COLUMN(AD43)+1),COUNTIF(AP43:AS43,BE43))),0)</f>
        <v>87</v>
      </c>
      <c r="BE43" s="75" t="n">
        <f aca="false">IFERROR(LARGE(AD43:AI43,4),0)</f>
        <v>72</v>
      </c>
      <c r="BF43" s="75" t="str">
        <f aca="false">IFERROR(INDEX(AJ43:AO43,SMALL(IF(AD43:AI43=BE43,COLUMN(AD43:AI43)-COLUMN(AD43)+1),COUNTIF(AP43:AS43,BE43))),0)</f>
        <v>B2</v>
      </c>
      <c r="BG43" s="76" t="n">
        <f aca="false">IFERROR(INDEX(X43:AC43,SMALL(IF(AD43:AI43=BH43,COLUMN(AD43:AI43)-COLUMN(AD43)+1),COUNTIF(AP43:AT43,BH43))),0)</f>
        <v>86</v>
      </c>
      <c r="BH43" s="76" t="n">
        <f aca="false">IFERROR(LARGE(AD43:AI43,5),0)</f>
        <v>63</v>
      </c>
      <c r="BI43" s="76" t="str">
        <f aca="false">IFERROR(INDEX(AJ43:AO43,SMALL(IF(AD43:AI43=BH43,COLUMN(AD43:AI43)-COLUMN(AD43)+1),COUNTIF(AP43:AT43,BH43))),0)</f>
        <v>B2</v>
      </c>
      <c r="BJ43" s="77" t="n">
        <f aca="false">IF(COUNTIF(AD43:AI43,0)=0,IF(COUNTIFS(AD43:AI43,"*F*")=0,SUM(LARGE(AD43:AI43,{1,2,3,4,5})),IF(COUNTIFS(AD43:AI43,"*F*")=1,SUM(LARGE(AD43:AI43,{1,2,3,4,5})),IF(COUNTIFS(AD43:AI43,"*F*")=2,"C",IF(COUNTIFS(AD43:AI43,"*F*")&gt;2,"F")))),IF(COUNTIFS(AD43:AH43,"*F*")=0,SUM(AD43:AH43),IF(COUNTIFS(AD43:AH43,"*F*")=1,"C",IF(COUNTIFS(AD43:AH43,"*F*")&gt;=2,"F"))))</f>
        <v>363</v>
      </c>
      <c r="BK43" s="78" t="n">
        <f aca="false">IFERROR(BJ43/5,BJ43)</f>
        <v>72.6</v>
      </c>
    </row>
    <row r="44" customFormat="false" ht="15" hidden="false" customHeight="false" outlineLevel="0" collapsed="false">
      <c r="A44" s="64" t="n">
        <v>42</v>
      </c>
      <c r="B44" s="65" t="s">
        <v>12</v>
      </c>
      <c r="C44" s="38" t="n">
        <v>2306867</v>
      </c>
      <c r="D44" s="39" t="s">
        <v>89</v>
      </c>
      <c r="E44" s="39" t="s">
        <v>15</v>
      </c>
      <c r="F44" s="40" t="n">
        <v>101</v>
      </c>
      <c r="G44" s="40" t="n">
        <v>76</v>
      </c>
      <c r="H44" s="40" t="s">
        <v>48</v>
      </c>
      <c r="I44" s="40" t="n">
        <v>2</v>
      </c>
      <c r="J44" s="40" t="n">
        <v>74</v>
      </c>
      <c r="K44" s="40" t="s">
        <v>41</v>
      </c>
      <c r="L44" s="40" t="n">
        <v>41</v>
      </c>
      <c r="M44" s="40" t="n">
        <v>69</v>
      </c>
      <c r="N44" s="40" t="s">
        <v>41</v>
      </c>
      <c r="O44" s="40" t="n">
        <v>86</v>
      </c>
      <c r="P44" s="40" t="n">
        <v>78</v>
      </c>
      <c r="Q44" s="40" t="s">
        <v>45</v>
      </c>
      <c r="R44" s="40" t="n">
        <v>87</v>
      </c>
      <c r="S44" s="40" t="n">
        <v>65</v>
      </c>
      <c r="T44" s="40" t="s">
        <v>48</v>
      </c>
      <c r="U44" s="42"/>
      <c r="V44" s="42"/>
      <c r="W44" s="66"/>
      <c r="X44" s="67" t="n">
        <f aca="false">F44</f>
        <v>101</v>
      </c>
      <c r="Y44" s="67" t="n">
        <f aca="false">I44</f>
        <v>2</v>
      </c>
      <c r="Z44" s="67" t="n">
        <f aca="false">L44</f>
        <v>41</v>
      </c>
      <c r="AA44" s="67" t="n">
        <f aca="false">O44</f>
        <v>86</v>
      </c>
      <c r="AB44" s="67" t="n">
        <f aca="false">R44</f>
        <v>87</v>
      </c>
      <c r="AC44" s="67" t="n">
        <f aca="false">U44</f>
        <v>0</v>
      </c>
      <c r="AD44" s="68" t="n">
        <f aca="false">G44</f>
        <v>76</v>
      </c>
      <c r="AE44" s="68" t="n">
        <f aca="false">J44</f>
        <v>74</v>
      </c>
      <c r="AF44" s="68" t="n">
        <f aca="false">M44</f>
        <v>69</v>
      </c>
      <c r="AG44" s="68" t="n">
        <f aca="false">P44</f>
        <v>78</v>
      </c>
      <c r="AH44" s="68" t="n">
        <f aca="false">S44</f>
        <v>65</v>
      </c>
      <c r="AI44" s="68" t="n">
        <f aca="false">V44</f>
        <v>0</v>
      </c>
      <c r="AJ44" s="69" t="str">
        <f aca="false">H44</f>
        <v>C1</v>
      </c>
      <c r="AK44" s="69" t="str">
        <f aca="false">K44</f>
        <v>B2</v>
      </c>
      <c r="AL44" s="69" t="str">
        <f aca="false">N44</f>
        <v>B2</v>
      </c>
      <c r="AM44" s="69" t="str">
        <f aca="false">Q44</f>
        <v>A2</v>
      </c>
      <c r="AN44" s="69" t="str">
        <f aca="false">T44</f>
        <v>C1</v>
      </c>
      <c r="AO44" s="69" t="n">
        <f aca="false">W44</f>
        <v>0</v>
      </c>
      <c r="AP44" s="70" t="n">
        <f aca="false">IFERROR(LARGE(AD44:AI44,1),0)</f>
        <v>78</v>
      </c>
      <c r="AQ44" s="70" t="n">
        <f aca="false">IFERROR(LARGE(AD44:AI44,2),0)</f>
        <v>76</v>
      </c>
      <c r="AR44" s="70" t="n">
        <f aca="false">IFERROR(LARGE(AD44:AI44,3),0)</f>
        <v>74</v>
      </c>
      <c r="AS44" s="70" t="n">
        <f aca="false">IFERROR(LARGE(AD44:AI44,4),0)</f>
        <v>69</v>
      </c>
      <c r="AT44" s="70" t="n">
        <f aca="false">IFERROR(LARGE(AD44:AI44,5),0)</f>
        <v>65</v>
      </c>
      <c r="AU44" s="71" t="n">
        <f aca="false">IFERROR(INDEX(X44:AC44,SMALL(IF(AD44:AI44=AV44,COLUMN(AD44:AI44)-COLUMN(AD44)+1),COUNTIF(AP44:AP44,AV44))),0)</f>
        <v>86</v>
      </c>
      <c r="AV44" s="71" t="n">
        <f aca="false">IFERROR(LARGE(AD44:AI44,1),0)</f>
        <v>78</v>
      </c>
      <c r="AW44" s="71" t="str">
        <f aca="false">IFERROR(INDEX(AJ44:AO44,SMALL(IF(AD44:AI44=AV44,COLUMN(AD44:AI44)-COLUMN(AD44)+1),COUNTIF(AP44:AP44,AV44))),0)</f>
        <v>A2</v>
      </c>
      <c r="AX44" s="72" t="n">
        <f aca="false">IFERROR(INDEX(X44:AC44,SMALL(IF(AD44:AI44=AY44,COLUMN(AD44:AI44)-COLUMN(AD44)+1),COUNTIF(AP44:AQ44,AY44))),0)</f>
        <v>101</v>
      </c>
      <c r="AY44" s="72" t="n">
        <f aca="false">IFERROR(LARGE(AD44:AI44,2),0)</f>
        <v>76</v>
      </c>
      <c r="AZ44" s="73" t="str">
        <f aca="false">IFERROR(INDEX(AJ44:AO44,SMALL(IF(AD44:AI44=AY44,COLUMN(AD44:AI44)-COLUMN(AD44)+1),COUNTIF(AP44:AQ44,AY44))),0)</f>
        <v>C1</v>
      </c>
      <c r="BA44" s="74" t="n">
        <f aca="false">IFERROR(INDEX(X44:AC44,SMALL(IF(AD44:AI44=BB44,COLUMN(AD44:AI44)-COLUMN(AD44)+1),COUNTIF(AP44:AR44,BB44))),0)</f>
        <v>2</v>
      </c>
      <c r="BB44" s="74" t="n">
        <f aca="false">IFERROR(LARGE(AD44:AI44,3),0)</f>
        <v>74</v>
      </c>
      <c r="BC44" s="74" t="str">
        <f aca="false">IFERROR(INDEX(AJ44:AO44,SMALL(IF(AD44:AI44=BB44,COLUMN(AD44:AI44)-COLUMN(AD44)+1),COUNTIF(AP44:AR44,BB44))),0)</f>
        <v>B2</v>
      </c>
      <c r="BD44" s="75" t="n">
        <f aca="false">IFERROR(INDEX(X44:AC44,SMALL(IF(AD44:AI44=BE44,COLUMN(AD44:AI44)-COLUMN(AD44)+1),COUNTIF(AP44:AS44,BE44))),0)</f>
        <v>41</v>
      </c>
      <c r="BE44" s="75" t="n">
        <f aca="false">IFERROR(LARGE(AD44:AI44,4),0)</f>
        <v>69</v>
      </c>
      <c r="BF44" s="75" t="str">
        <f aca="false">IFERROR(INDEX(AJ44:AO44,SMALL(IF(AD44:AI44=BE44,COLUMN(AD44:AI44)-COLUMN(AD44)+1),COUNTIF(AP44:AS44,BE44))),0)</f>
        <v>B2</v>
      </c>
      <c r="BG44" s="76" t="n">
        <f aca="false">IFERROR(INDEX(X44:AC44,SMALL(IF(AD44:AI44=BH44,COLUMN(AD44:AI44)-COLUMN(AD44)+1),COUNTIF(AP44:AT44,BH44))),0)</f>
        <v>87</v>
      </c>
      <c r="BH44" s="76" t="n">
        <f aca="false">IFERROR(LARGE(AD44:AI44,5),0)</f>
        <v>65</v>
      </c>
      <c r="BI44" s="76" t="str">
        <f aca="false">IFERROR(INDEX(AJ44:AO44,SMALL(IF(AD44:AI44=BH44,COLUMN(AD44:AI44)-COLUMN(AD44)+1),COUNTIF(AP44:AT44,BH44))),0)</f>
        <v>C1</v>
      </c>
      <c r="BJ44" s="77" t="n">
        <f aca="false">IF(COUNTIF(AD44:AI44,0)=0,IF(COUNTIFS(AD44:AI44,"*F*")=0,SUM(LARGE(AD44:AI44,{1,2,3,4,5})),IF(COUNTIFS(AD44:AI44,"*F*")=1,SUM(LARGE(AD44:AI44,{1,2,3,4,5})),IF(COUNTIFS(AD44:AI44,"*F*")=2,"C",IF(COUNTIFS(AD44:AI44,"*F*")&gt;2,"F")))),IF(COUNTIFS(AD44:AH44,"*F*")=0,SUM(AD44:AH44),IF(COUNTIFS(AD44:AH44,"*F*")=1,"C",IF(COUNTIFS(AD44:AH44,"*F*")&gt;=2,"F"))))</f>
        <v>362</v>
      </c>
      <c r="BK44" s="78" t="n">
        <f aca="false">IFERROR(BJ44/5,BJ44)</f>
        <v>72.4</v>
      </c>
    </row>
    <row r="45" customFormat="false" ht="15" hidden="false" customHeight="false" outlineLevel="0" collapsed="false">
      <c r="A45" s="64" t="n">
        <v>43</v>
      </c>
      <c r="B45" s="65" t="s">
        <v>12</v>
      </c>
      <c r="C45" s="38" t="n">
        <v>2306868</v>
      </c>
      <c r="D45" s="39" t="s">
        <v>90</v>
      </c>
      <c r="E45" s="39" t="s">
        <v>15</v>
      </c>
      <c r="F45" s="40" t="n">
        <v>101</v>
      </c>
      <c r="G45" s="40" t="n">
        <v>72</v>
      </c>
      <c r="H45" s="40" t="s">
        <v>47</v>
      </c>
      <c r="I45" s="40" t="n">
        <v>2</v>
      </c>
      <c r="J45" s="40" t="n">
        <v>62</v>
      </c>
      <c r="K45" s="40" t="s">
        <v>47</v>
      </c>
      <c r="L45" s="40" t="n">
        <v>41</v>
      </c>
      <c r="M45" s="40" t="n">
        <v>45</v>
      </c>
      <c r="N45" s="40" t="s">
        <v>47</v>
      </c>
      <c r="O45" s="40" t="n">
        <v>86</v>
      </c>
      <c r="P45" s="40" t="n">
        <v>52</v>
      </c>
      <c r="Q45" s="40" t="s">
        <v>48</v>
      </c>
      <c r="R45" s="40" t="n">
        <v>87</v>
      </c>
      <c r="S45" s="40" t="n">
        <v>65</v>
      </c>
      <c r="T45" s="40" t="s">
        <v>48</v>
      </c>
      <c r="U45" s="42"/>
      <c r="V45" s="42"/>
      <c r="W45" s="66"/>
      <c r="X45" s="67" t="n">
        <f aca="false">F45</f>
        <v>101</v>
      </c>
      <c r="Y45" s="67" t="n">
        <f aca="false">I45</f>
        <v>2</v>
      </c>
      <c r="Z45" s="67" t="n">
        <f aca="false">L45</f>
        <v>41</v>
      </c>
      <c r="AA45" s="67" t="n">
        <f aca="false">O45</f>
        <v>86</v>
      </c>
      <c r="AB45" s="67" t="n">
        <f aca="false">R45</f>
        <v>87</v>
      </c>
      <c r="AC45" s="67" t="n">
        <f aca="false">U45</f>
        <v>0</v>
      </c>
      <c r="AD45" s="68" t="n">
        <f aca="false">G45</f>
        <v>72</v>
      </c>
      <c r="AE45" s="68" t="n">
        <f aca="false">J45</f>
        <v>62</v>
      </c>
      <c r="AF45" s="68" t="n">
        <f aca="false">M45</f>
        <v>45</v>
      </c>
      <c r="AG45" s="68" t="n">
        <f aca="false">P45</f>
        <v>52</v>
      </c>
      <c r="AH45" s="68" t="n">
        <f aca="false">S45</f>
        <v>65</v>
      </c>
      <c r="AI45" s="68" t="n">
        <f aca="false">V45</f>
        <v>0</v>
      </c>
      <c r="AJ45" s="69" t="str">
        <f aca="false">H45</f>
        <v>C2</v>
      </c>
      <c r="AK45" s="69" t="str">
        <f aca="false">K45</f>
        <v>C2</v>
      </c>
      <c r="AL45" s="69" t="str">
        <f aca="false">N45</f>
        <v>C2</v>
      </c>
      <c r="AM45" s="69" t="str">
        <f aca="false">Q45</f>
        <v>C1</v>
      </c>
      <c r="AN45" s="69" t="str">
        <f aca="false">T45</f>
        <v>C1</v>
      </c>
      <c r="AO45" s="69" t="n">
        <f aca="false">W45</f>
        <v>0</v>
      </c>
      <c r="AP45" s="70" t="n">
        <f aca="false">IFERROR(LARGE(AD45:AI45,1),0)</f>
        <v>72</v>
      </c>
      <c r="AQ45" s="70" t="n">
        <f aca="false">IFERROR(LARGE(AD45:AI45,2),0)</f>
        <v>65</v>
      </c>
      <c r="AR45" s="70" t="n">
        <f aca="false">IFERROR(LARGE(AD45:AI45,3),0)</f>
        <v>62</v>
      </c>
      <c r="AS45" s="70" t="n">
        <f aca="false">IFERROR(LARGE(AD45:AI45,4),0)</f>
        <v>52</v>
      </c>
      <c r="AT45" s="70" t="n">
        <f aca="false">IFERROR(LARGE(AD45:AI45,5),0)</f>
        <v>45</v>
      </c>
      <c r="AU45" s="71" t="n">
        <f aca="false">IFERROR(INDEX(X45:AC45,SMALL(IF(AD45:AI45=AV45,COLUMN(AD45:AI45)-COLUMN(AD45)+1),COUNTIF(AP45:AP45,AV45))),0)</f>
        <v>101</v>
      </c>
      <c r="AV45" s="71" t="n">
        <f aca="false">IFERROR(LARGE(AD45:AI45,1),0)</f>
        <v>72</v>
      </c>
      <c r="AW45" s="71" t="str">
        <f aca="false">IFERROR(INDEX(AJ45:AO45,SMALL(IF(AD45:AI45=AV45,COLUMN(AD45:AI45)-COLUMN(AD45)+1),COUNTIF(AP45:AP45,AV45))),0)</f>
        <v>C2</v>
      </c>
      <c r="AX45" s="72" t="n">
        <f aca="false">IFERROR(INDEX(X45:AC45,SMALL(IF(AD45:AI45=AY45,COLUMN(AD45:AI45)-COLUMN(AD45)+1),COUNTIF(AP45:AQ45,AY45))),0)</f>
        <v>87</v>
      </c>
      <c r="AY45" s="72" t="n">
        <f aca="false">IFERROR(LARGE(AD45:AI45,2),0)</f>
        <v>65</v>
      </c>
      <c r="AZ45" s="73" t="str">
        <f aca="false">IFERROR(INDEX(AJ45:AO45,SMALL(IF(AD45:AI45=AY45,COLUMN(AD45:AI45)-COLUMN(AD45)+1),COUNTIF(AP45:AQ45,AY45))),0)</f>
        <v>C1</v>
      </c>
      <c r="BA45" s="74" t="n">
        <f aca="false">IFERROR(INDEX(X45:AC45,SMALL(IF(AD45:AI45=BB45,COLUMN(AD45:AI45)-COLUMN(AD45)+1),COUNTIF(AP45:AR45,BB45))),0)</f>
        <v>2</v>
      </c>
      <c r="BB45" s="74" t="n">
        <f aca="false">IFERROR(LARGE(AD45:AI45,3),0)</f>
        <v>62</v>
      </c>
      <c r="BC45" s="74" t="str">
        <f aca="false">IFERROR(INDEX(AJ45:AO45,SMALL(IF(AD45:AI45=BB45,COLUMN(AD45:AI45)-COLUMN(AD45)+1),COUNTIF(AP45:AR45,BB45))),0)</f>
        <v>C2</v>
      </c>
      <c r="BD45" s="75" t="n">
        <f aca="false">IFERROR(INDEX(X45:AC45,SMALL(IF(AD45:AI45=BE45,COLUMN(AD45:AI45)-COLUMN(AD45)+1),COUNTIF(AP45:AS45,BE45))),0)</f>
        <v>86</v>
      </c>
      <c r="BE45" s="75" t="n">
        <f aca="false">IFERROR(LARGE(AD45:AI45,4),0)</f>
        <v>52</v>
      </c>
      <c r="BF45" s="75" t="str">
        <f aca="false">IFERROR(INDEX(AJ45:AO45,SMALL(IF(AD45:AI45=BE45,COLUMN(AD45:AI45)-COLUMN(AD45)+1),COUNTIF(AP45:AS45,BE45))),0)</f>
        <v>C1</v>
      </c>
      <c r="BG45" s="76" t="n">
        <f aca="false">IFERROR(INDEX(X45:AC45,SMALL(IF(AD45:AI45=BH45,COLUMN(AD45:AI45)-COLUMN(AD45)+1),COUNTIF(AP45:AT45,BH45))),0)</f>
        <v>41</v>
      </c>
      <c r="BH45" s="76" t="n">
        <f aca="false">IFERROR(LARGE(AD45:AI45,5),0)</f>
        <v>45</v>
      </c>
      <c r="BI45" s="76" t="str">
        <f aca="false">IFERROR(INDEX(AJ45:AO45,SMALL(IF(AD45:AI45=BH45,COLUMN(AD45:AI45)-COLUMN(AD45)+1),COUNTIF(AP45:AT45,BH45))),0)</f>
        <v>C2</v>
      </c>
      <c r="BJ45" s="77" t="n">
        <f aca="false">IF(COUNTIF(AD45:AI45,0)=0,IF(COUNTIFS(AD45:AI45,"*F*")=0,SUM(LARGE(AD45:AI45,{1,2,3,4,5})),IF(COUNTIFS(AD45:AI45,"*F*")=1,SUM(LARGE(AD45:AI45,{1,2,3,4,5})),IF(COUNTIFS(AD45:AI45,"*F*")=2,"C",IF(COUNTIFS(AD45:AI45,"*F*")&gt;2,"F")))),IF(COUNTIFS(AD45:AH45,"*F*")=0,SUM(AD45:AH45),IF(COUNTIFS(AD45:AH45,"*F*")=1,"C",IF(COUNTIFS(AD45:AH45,"*F*")&gt;=2,"F"))))</f>
        <v>296</v>
      </c>
      <c r="BK45" s="78" t="n">
        <f aca="false">IFERROR(BJ45/5,BJ45)</f>
        <v>59.2</v>
      </c>
    </row>
    <row r="46" customFormat="false" ht="15" hidden="false" customHeight="false" outlineLevel="0" collapsed="false">
      <c r="A46" s="64" t="n">
        <v>44</v>
      </c>
      <c r="B46" s="65" t="s">
        <v>12</v>
      </c>
      <c r="C46" s="38" t="n">
        <v>2306869</v>
      </c>
      <c r="D46" s="39" t="s">
        <v>91</v>
      </c>
      <c r="E46" s="39" t="s">
        <v>15</v>
      </c>
      <c r="F46" s="40" t="n">
        <v>101</v>
      </c>
      <c r="G46" s="40" t="n">
        <v>63</v>
      </c>
      <c r="H46" s="40" t="s">
        <v>52</v>
      </c>
      <c r="I46" s="40" t="n">
        <v>2</v>
      </c>
      <c r="J46" s="40" t="n">
        <v>62</v>
      </c>
      <c r="K46" s="40" t="s">
        <v>47</v>
      </c>
      <c r="L46" s="40" t="n">
        <v>41</v>
      </c>
      <c r="M46" s="40" t="n">
        <v>55</v>
      </c>
      <c r="N46" s="40" t="s">
        <v>48</v>
      </c>
      <c r="O46" s="40" t="n">
        <v>86</v>
      </c>
      <c r="P46" s="40" t="n">
        <v>51</v>
      </c>
      <c r="Q46" s="40" t="s">
        <v>48</v>
      </c>
      <c r="R46" s="40" t="n">
        <v>87</v>
      </c>
      <c r="S46" s="40" t="n">
        <v>59</v>
      </c>
      <c r="T46" s="40" t="s">
        <v>48</v>
      </c>
      <c r="U46" s="42"/>
      <c r="V46" s="42"/>
      <c r="W46" s="66"/>
      <c r="X46" s="67" t="n">
        <f aca="false">F46</f>
        <v>101</v>
      </c>
      <c r="Y46" s="67" t="n">
        <f aca="false">I46</f>
        <v>2</v>
      </c>
      <c r="Z46" s="67" t="n">
        <f aca="false">L46</f>
        <v>41</v>
      </c>
      <c r="AA46" s="67" t="n">
        <f aca="false">O46</f>
        <v>86</v>
      </c>
      <c r="AB46" s="67" t="n">
        <f aca="false">R46</f>
        <v>87</v>
      </c>
      <c r="AC46" s="67" t="n">
        <f aca="false">U46</f>
        <v>0</v>
      </c>
      <c r="AD46" s="68" t="n">
        <f aca="false">G46</f>
        <v>63</v>
      </c>
      <c r="AE46" s="68" t="n">
        <f aca="false">J46</f>
        <v>62</v>
      </c>
      <c r="AF46" s="68" t="n">
        <f aca="false">M46</f>
        <v>55</v>
      </c>
      <c r="AG46" s="68" t="n">
        <f aca="false">P46</f>
        <v>51</v>
      </c>
      <c r="AH46" s="68" t="n">
        <f aca="false">S46</f>
        <v>59</v>
      </c>
      <c r="AI46" s="68" t="n">
        <f aca="false">V46</f>
        <v>0</v>
      </c>
      <c r="AJ46" s="69" t="str">
        <f aca="false">H46</f>
        <v>D1</v>
      </c>
      <c r="AK46" s="69" t="str">
        <f aca="false">K46</f>
        <v>C2</v>
      </c>
      <c r="AL46" s="69" t="str">
        <f aca="false">N46</f>
        <v>C1</v>
      </c>
      <c r="AM46" s="69" t="str">
        <f aca="false">Q46</f>
        <v>C1</v>
      </c>
      <c r="AN46" s="69" t="str">
        <f aca="false">T46</f>
        <v>C1</v>
      </c>
      <c r="AO46" s="69" t="n">
        <f aca="false">W46</f>
        <v>0</v>
      </c>
      <c r="AP46" s="70" t="n">
        <f aca="false">IFERROR(LARGE(AD46:AI46,1),0)</f>
        <v>63</v>
      </c>
      <c r="AQ46" s="70" t="n">
        <f aca="false">IFERROR(LARGE(AD46:AI46,2),0)</f>
        <v>62</v>
      </c>
      <c r="AR46" s="70" t="n">
        <f aca="false">IFERROR(LARGE(AD46:AI46,3),0)</f>
        <v>59</v>
      </c>
      <c r="AS46" s="70" t="n">
        <f aca="false">IFERROR(LARGE(AD46:AI46,4),0)</f>
        <v>55</v>
      </c>
      <c r="AT46" s="70" t="n">
        <f aca="false">IFERROR(LARGE(AD46:AI46,5),0)</f>
        <v>51</v>
      </c>
      <c r="AU46" s="71" t="n">
        <f aca="false">IFERROR(INDEX(X46:AC46,SMALL(IF(AD46:AI46=AV46,COLUMN(AD46:AI46)-COLUMN(AD46)+1),COUNTIF(AP46:AP46,AV46))),0)</f>
        <v>101</v>
      </c>
      <c r="AV46" s="71" t="n">
        <f aca="false">IFERROR(LARGE(AD46:AI46,1),0)</f>
        <v>63</v>
      </c>
      <c r="AW46" s="71" t="str">
        <f aca="false">IFERROR(INDEX(AJ46:AO46,SMALL(IF(AD46:AI46=AV46,COLUMN(AD46:AI46)-COLUMN(AD46)+1),COUNTIF(AP46:AP46,AV46))),0)</f>
        <v>D1</v>
      </c>
      <c r="AX46" s="72" t="n">
        <f aca="false">IFERROR(INDEX(X46:AC46,SMALL(IF(AD46:AI46=AY46,COLUMN(AD46:AI46)-COLUMN(AD46)+1),COUNTIF(AP46:AQ46,AY46))),0)</f>
        <v>2</v>
      </c>
      <c r="AY46" s="72" t="n">
        <f aca="false">IFERROR(LARGE(AD46:AI46,2),0)</f>
        <v>62</v>
      </c>
      <c r="AZ46" s="73" t="str">
        <f aca="false">IFERROR(INDEX(AJ46:AO46,SMALL(IF(AD46:AI46=AY46,COLUMN(AD46:AI46)-COLUMN(AD46)+1),COUNTIF(AP46:AQ46,AY46))),0)</f>
        <v>C2</v>
      </c>
      <c r="BA46" s="74" t="n">
        <f aca="false">IFERROR(INDEX(X46:AC46,SMALL(IF(AD46:AI46=BB46,COLUMN(AD46:AI46)-COLUMN(AD46)+1),COUNTIF(AP46:AR46,BB46))),0)</f>
        <v>87</v>
      </c>
      <c r="BB46" s="74" t="n">
        <f aca="false">IFERROR(LARGE(AD46:AI46,3),0)</f>
        <v>59</v>
      </c>
      <c r="BC46" s="74" t="str">
        <f aca="false">IFERROR(INDEX(AJ46:AO46,SMALL(IF(AD46:AI46=BB46,COLUMN(AD46:AI46)-COLUMN(AD46)+1),COUNTIF(AP46:AR46,BB46))),0)</f>
        <v>C1</v>
      </c>
      <c r="BD46" s="75" t="n">
        <f aca="false">IFERROR(INDEX(X46:AC46,SMALL(IF(AD46:AI46=BE46,COLUMN(AD46:AI46)-COLUMN(AD46)+1),COUNTIF(AP46:AS46,BE46))),0)</f>
        <v>41</v>
      </c>
      <c r="BE46" s="75" t="n">
        <f aca="false">IFERROR(LARGE(AD46:AI46,4),0)</f>
        <v>55</v>
      </c>
      <c r="BF46" s="75" t="str">
        <f aca="false">IFERROR(INDEX(AJ46:AO46,SMALL(IF(AD46:AI46=BE46,COLUMN(AD46:AI46)-COLUMN(AD46)+1),COUNTIF(AP46:AS46,BE46))),0)</f>
        <v>C1</v>
      </c>
      <c r="BG46" s="76" t="n">
        <f aca="false">IFERROR(INDEX(X46:AC46,SMALL(IF(AD46:AI46=BH46,COLUMN(AD46:AI46)-COLUMN(AD46)+1),COUNTIF(AP46:AT46,BH46))),0)</f>
        <v>86</v>
      </c>
      <c r="BH46" s="76" t="n">
        <f aca="false">IFERROR(LARGE(AD46:AI46,5),0)</f>
        <v>51</v>
      </c>
      <c r="BI46" s="76" t="str">
        <f aca="false">IFERROR(INDEX(AJ46:AO46,SMALL(IF(AD46:AI46=BH46,COLUMN(AD46:AI46)-COLUMN(AD46)+1),COUNTIF(AP46:AT46,BH46))),0)</f>
        <v>C1</v>
      </c>
      <c r="BJ46" s="77" t="n">
        <f aca="false">IF(COUNTIF(AD46:AI46,0)=0,IF(COUNTIFS(AD46:AI46,"*F*")=0,SUM(LARGE(AD46:AI46,{1,2,3,4,5})),IF(COUNTIFS(AD46:AI46,"*F*")=1,SUM(LARGE(AD46:AI46,{1,2,3,4,5})),IF(COUNTIFS(AD46:AI46,"*F*")=2,"C",IF(COUNTIFS(AD46:AI46,"*F*")&gt;2,"F")))),IF(COUNTIFS(AD46:AH46,"*F*")=0,SUM(AD46:AH46),IF(COUNTIFS(AD46:AH46,"*F*")=1,"C",IF(COUNTIFS(AD46:AH46,"*F*")&gt;=2,"F"))))</f>
        <v>290</v>
      </c>
      <c r="BK46" s="78" t="n">
        <f aca="false">IFERROR(BJ46/5,BJ46)</f>
        <v>58</v>
      </c>
    </row>
    <row r="47" customFormat="false" ht="15" hidden="false" customHeight="false" outlineLevel="0" collapsed="false">
      <c r="A47" s="64" t="n">
        <v>45</v>
      </c>
      <c r="B47" s="65" t="s">
        <v>12</v>
      </c>
      <c r="C47" s="38" t="n">
        <v>2306870</v>
      </c>
      <c r="D47" s="39" t="s">
        <v>92</v>
      </c>
      <c r="E47" s="39" t="s">
        <v>15</v>
      </c>
      <c r="F47" s="40" t="n">
        <v>101</v>
      </c>
      <c r="G47" s="40" t="n">
        <v>59</v>
      </c>
      <c r="H47" s="40" t="s">
        <v>52</v>
      </c>
      <c r="I47" s="40" t="n">
        <v>2</v>
      </c>
      <c r="J47" s="40" t="n">
        <v>61</v>
      </c>
      <c r="K47" s="40" t="s">
        <v>47</v>
      </c>
      <c r="L47" s="40" t="n">
        <v>41</v>
      </c>
      <c r="M47" s="40" t="n">
        <v>57</v>
      </c>
      <c r="N47" s="40" t="s">
        <v>48</v>
      </c>
      <c r="O47" s="40" t="n">
        <v>86</v>
      </c>
      <c r="P47" s="40" t="n">
        <v>59</v>
      </c>
      <c r="Q47" s="40" t="s">
        <v>41</v>
      </c>
      <c r="R47" s="40" t="n">
        <v>87</v>
      </c>
      <c r="S47" s="40" t="n">
        <v>41</v>
      </c>
      <c r="T47" s="40" t="s">
        <v>52</v>
      </c>
      <c r="U47" s="42"/>
      <c r="V47" s="42"/>
      <c r="W47" s="66"/>
      <c r="X47" s="67" t="n">
        <f aca="false">F47</f>
        <v>101</v>
      </c>
      <c r="Y47" s="67" t="n">
        <f aca="false">I47</f>
        <v>2</v>
      </c>
      <c r="Z47" s="67" t="n">
        <f aca="false">L47</f>
        <v>41</v>
      </c>
      <c r="AA47" s="67" t="n">
        <f aca="false">O47</f>
        <v>86</v>
      </c>
      <c r="AB47" s="67" t="n">
        <f aca="false">R47</f>
        <v>87</v>
      </c>
      <c r="AC47" s="67" t="n">
        <f aca="false">U47</f>
        <v>0</v>
      </c>
      <c r="AD47" s="68" t="n">
        <f aca="false">G47</f>
        <v>59</v>
      </c>
      <c r="AE47" s="68" t="n">
        <f aca="false">J47</f>
        <v>61</v>
      </c>
      <c r="AF47" s="68" t="n">
        <f aca="false">M47</f>
        <v>57</v>
      </c>
      <c r="AG47" s="68" t="n">
        <f aca="false">P47</f>
        <v>59</v>
      </c>
      <c r="AH47" s="68" t="n">
        <f aca="false">S47</f>
        <v>41</v>
      </c>
      <c r="AI47" s="68" t="n">
        <f aca="false">V47</f>
        <v>0</v>
      </c>
      <c r="AJ47" s="69" t="str">
        <f aca="false">H47</f>
        <v>D1</v>
      </c>
      <c r="AK47" s="69" t="str">
        <f aca="false">K47</f>
        <v>C2</v>
      </c>
      <c r="AL47" s="69" t="str">
        <f aca="false">N47</f>
        <v>C1</v>
      </c>
      <c r="AM47" s="69" t="str">
        <f aca="false">Q47</f>
        <v>B2</v>
      </c>
      <c r="AN47" s="69" t="str">
        <f aca="false">T47</f>
        <v>D1</v>
      </c>
      <c r="AO47" s="69" t="n">
        <f aca="false">W47</f>
        <v>0</v>
      </c>
      <c r="AP47" s="70" t="n">
        <f aca="false">IFERROR(LARGE(AD47:AI47,1),0)</f>
        <v>61</v>
      </c>
      <c r="AQ47" s="70" t="n">
        <f aca="false">IFERROR(LARGE(AD47:AI47,2),0)</f>
        <v>59</v>
      </c>
      <c r="AR47" s="70" t="n">
        <f aca="false">IFERROR(LARGE(AD47:AI47,3),0)</f>
        <v>59</v>
      </c>
      <c r="AS47" s="70" t="n">
        <f aca="false">IFERROR(LARGE(AD47:AI47,4),0)</f>
        <v>57</v>
      </c>
      <c r="AT47" s="70" t="n">
        <f aca="false">IFERROR(LARGE(AD47:AI47,5),0)</f>
        <v>41</v>
      </c>
      <c r="AU47" s="71" t="n">
        <f aca="false">IFERROR(INDEX(X47:AC47,SMALL(IF(AD47:AI47=AV47,COLUMN(AD47:AI47)-COLUMN(AD47)+1),COUNTIF(AP47:AP47,AV47))),0)</f>
        <v>2</v>
      </c>
      <c r="AV47" s="71" t="n">
        <f aca="false">IFERROR(LARGE(AD47:AI47,1),0)</f>
        <v>61</v>
      </c>
      <c r="AW47" s="71" t="str">
        <f aca="false">IFERROR(INDEX(AJ47:AO47,SMALL(IF(AD47:AI47=AV47,COLUMN(AD47:AI47)-COLUMN(AD47)+1),COUNTIF(AP47:AP47,AV47))),0)</f>
        <v>C2</v>
      </c>
      <c r="AX47" s="72" t="n">
        <f aca="false">IFERROR(INDEX(X47:AC47,SMALL(IF(AD47:AI47=AY47,COLUMN(AD47:AI47)-COLUMN(AD47)+1),COUNTIF(AP47:AQ47,AY47))),0)</f>
        <v>101</v>
      </c>
      <c r="AY47" s="72" t="n">
        <f aca="false">IFERROR(LARGE(AD47:AI47,2),0)</f>
        <v>59</v>
      </c>
      <c r="AZ47" s="73" t="str">
        <f aca="false">IFERROR(INDEX(AJ47:AO47,SMALL(IF(AD47:AI47=AY47,COLUMN(AD47:AI47)-COLUMN(AD47)+1),COUNTIF(AP47:AQ47,AY47))),0)</f>
        <v>D1</v>
      </c>
      <c r="BA47" s="74" t="n">
        <f aca="false">IFERROR(INDEX(X47:AC47,SMALL(IF(AD47:AI47=BB47,COLUMN(AD47:AI47)-COLUMN(AD47)+1),COUNTIF(AP47:AR47,BB47))),0)</f>
        <v>86</v>
      </c>
      <c r="BB47" s="74" t="n">
        <f aca="false">IFERROR(LARGE(AD47:AI47,3),0)</f>
        <v>59</v>
      </c>
      <c r="BC47" s="74" t="str">
        <f aca="false">IFERROR(INDEX(AJ47:AO47,SMALL(IF(AD47:AI47=BB47,COLUMN(AD47:AI47)-COLUMN(AD47)+1),COUNTIF(AP47:AR47,BB47))),0)</f>
        <v>B2</v>
      </c>
      <c r="BD47" s="75" t="n">
        <f aca="false">IFERROR(INDEX(X47:AC47,SMALL(IF(AD47:AI47=BE47,COLUMN(AD47:AI47)-COLUMN(AD47)+1),COUNTIF(AP47:AS47,BE47))),0)</f>
        <v>41</v>
      </c>
      <c r="BE47" s="75" t="n">
        <f aca="false">IFERROR(LARGE(AD47:AI47,4),0)</f>
        <v>57</v>
      </c>
      <c r="BF47" s="75" t="str">
        <f aca="false">IFERROR(INDEX(AJ47:AO47,SMALL(IF(AD47:AI47=BE47,COLUMN(AD47:AI47)-COLUMN(AD47)+1),COUNTIF(AP47:AS47,BE47))),0)</f>
        <v>C1</v>
      </c>
      <c r="BG47" s="76" t="n">
        <f aca="false">IFERROR(INDEX(X47:AC47,SMALL(IF(AD47:AI47=BH47,COLUMN(AD47:AI47)-COLUMN(AD47)+1),COUNTIF(AP47:AT47,BH47))),0)</f>
        <v>87</v>
      </c>
      <c r="BH47" s="76" t="n">
        <f aca="false">IFERROR(LARGE(AD47:AI47,5),0)</f>
        <v>41</v>
      </c>
      <c r="BI47" s="76" t="str">
        <f aca="false">IFERROR(INDEX(AJ47:AO47,SMALL(IF(AD47:AI47=BH47,COLUMN(AD47:AI47)-COLUMN(AD47)+1),COUNTIF(AP47:AT47,BH47))),0)</f>
        <v>D1</v>
      </c>
      <c r="BJ47" s="77" t="n">
        <f aca="false">IF(COUNTIF(AD47:AI47,0)=0,IF(COUNTIFS(AD47:AI47,"*F*")=0,SUM(LARGE(AD47:AI47,{1,2,3,4,5})),IF(COUNTIFS(AD47:AI47,"*F*")=1,SUM(LARGE(AD47:AI47,{1,2,3,4,5})),IF(COUNTIFS(AD47:AI47,"*F*")=2,"C",IF(COUNTIFS(AD47:AI47,"*F*")&gt;2,"F")))),IF(COUNTIFS(AD47:AH47,"*F*")=0,SUM(AD47:AH47),IF(COUNTIFS(AD47:AH47,"*F*")=1,"C",IF(COUNTIFS(AD47:AH47,"*F*")&gt;=2,"F"))))</f>
        <v>277</v>
      </c>
      <c r="BK47" s="78" t="n">
        <f aca="false">IFERROR(BJ47/5,BJ47)</f>
        <v>55.4</v>
      </c>
    </row>
    <row r="48" customFormat="false" ht="14.25" hidden="false" customHeight="true" outlineLevel="0" collapsed="false">
      <c r="A48" s="64" t="n">
        <v>46</v>
      </c>
      <c r="B48" s="65" t="s">
        <v>12</v>
      </c>
      <c r="C48" s="38" t="n">
        <v>2306871</v>
      </c>
      <c r="D48" s="39" t="s">
        <v>93</v>
      </c>
      <c r="E48" s="39" t="s">
        <v>15</v>
      </c>
      <c r="F48" s="40" t="n">
        <v>101</v>
      </c>
      <c r="G48" s="40" t="n">
        <v>59</v>
      </c>
      <c r="H48" s="40" t="s">
        <v>52</v>
      </c>
      <c r="I48" s="40" t="n">
        <v>2</v>
      </c>
      <c r="J48" s="40" t="n">
        <v>54</v>
      </c>
      <c r="K48" s="40" t="s">
        <v>52</v>
      </c>
      <c r="L48" s="40" t="n">
        <v>41</v>
      </c>
      <c r="M48" s="40" t="n">
        <v>39</v>
      </c>
      <c r="N48" s="40" t="s">
        <v>52</v>
      </c>
      <c r="O48" s="40" t="n">
        <v>86</v>
      </c>
      <c r="P48" s="40" t="n">
        <v>42</v>
      </c>
      <c r="Q48" s="40" t="s">
        <v>47</v>
      </c>
      <c r="R48" s="40" t="n">
        <v>87</v>
      </c>
      <c r="S48" s="40" t="n">
        <v>43</v>
      </c>
      <c r="T48" s="40" t="s">
        <v>52</v>
      </c>
      <c r="U48" s="42"/>
      <c r="V48" s="42"/>
      <c r="W48" s="66"/>
      <c r="X48" s="67" t="n">
        <f aca="false">F48</f>
        <v>101</v>
      </c>
      <c r="Y48" s="67" t="n">
        <f aca="false">I48</f>
        <v>2</v>
      </c>
      <c r="Z48" s="67" t="n">
        <f aca="false">L48</f>
        <v>41</v>
      </c>
      <c r="AA48" s="67" t="n">
        <f aca="false">O48</f>
        <v>86</v>
      </c>
      <c r="AB48" s="67" t="n">
        <f aca="false">R48</f>
        <v>87</v>
      </c>
      <c r="AC48" s="67" t="n">
        <f aca="false">U48</f>
        <v>0</v>
      </c>
      <c r="AD48" s="68" t="n">
        <f aca="false">G48</f>
        <v>59</v>
      </c>
      <c r="AE48" s="68" t="n">
        <f aca="false">J48</f>
        <v>54</v>
      </c>
      <c r="AF48" s="68" t="n">
        <f aca="false">M48</f>
        <v>39</v>
      </c>
      <c r="AG48" s="68" t="n">
        <f aca="false">P48</f>
        <v>42</v>
      </c>
      <c r="AH48" s="68" t="n">
        <f aca="false">S48</f>
        <v>43</v>
      </c>
      <c r="AI48" s="68" t="n">
        <f aca="false">V48</f>
        <v>0</v>
      </c>
      <c r="AJ48" s="69" t="str">
        <f aca="false">H48</f>
        <v>D1</v>
      </c>
      <c r="AK48" s="69" t="str">
        <f aca="false">K48</f>
        <v>D1</v>
      </c>
      <c r="AL48" s="69" t="str">
        <f aca="false">N48</f>
        <v>D1</v>
      </c>
      <c r="AM48" s="69" t="str">
        <f aca="false">Q48</f>
        <v>C2</v>
      </c>
      <c r="AN48" s="69" t="str">
        <f aca="false">T48</f>
        <v>D1</v>
      </c>
      <c r="AO48" s="69" t="n">
        <f aca="false">W48</f>
        <v>0</v>
      </c>
      <c r="AP48" s="70" t="n">
        <f aca="false">IFERROR(LARGE(AD48:AI48,1),0)</f>
        <v>59</v>
      </c>
      <c r="AQ48" s="70" t="n">
        <f aca="false">IFERROR(LARGE(AD48:AI48,2),0)</f>
        <v>54</v>
      </c>
      <c r="AR48" s="70" t="n">
        <f aca="false">IFERROR(LARGE(AD48:AI48,3),0)</f>
        <v>43</v>
      </c>
      <c r="AS48" s="70" t="n">
        <f aca="false">IFERROR(LARGE(AD48:AI48,4),0)</f>
        <v>42</v>
      </c>
      <c r="AT48" s="70" t="n">
        <f aca="false">IFERROR(LARGE(AD48:AI48,5),0)</f>
        <v>39</v>
      </c>
      <c r="AU48" s="71" t="n">
        <f aca="false">IFERROR(INDEX(X48:AC48,SMALL(IF(AD48:AI48=AV48,COLUMN(AD48:AI48)-COLUMN(AD48)+1),COUNTIF(AP48:AP48,AV48))),0)</f>
        <v>101</v>
      </c>
      <c r="AV48" s="71" t="n">
        <f aca="false">IFERROR(LARGE(AD48:AI48,1),0)</f>
        <v>59</v>
      </c>
      <c r="AW48" s="71" t="str">
        <f aca="false">IFERROR(INDEX(AJ48:AO48,SMALL(IF(AD48:AI48=AV48,COLUMN(AD48:AI48)-COLUMN(AD48)+1),COUNTIF(AP48:AP48,AV48))),0)</f>
        <v>D1</v>
      </c>
      <c r="AX48" s="72" t="n">
        <f aca="false">IFERROR(INDEX(X48:AC48,SMALL(IF(AD48:AI48=AY48,COLUMN(AD48:AI48)-COLUMN(AD48)+1),COUNTIF(AP48:AQ48,AY48))),0)</f>
        <v>2</v>
      </c>
      <c r="AY48" s="72" t="n">
        <f aca="false">IFERROR(LARGE(AD48:AI48,2),0)</f>
        <v>54</v>
      </c>
      <c r="AZ48" s="73" t="str">
        <f aca="false">IFERROR(INDEX(AJ48:AO48,SMALL(IF(AD48:AI48=AY48,COLUMN(AD48:AI48)-COLUMN(AD48)+1),COUNTIF(AP48:AQ48,AY48))),0)</f>
        <v>D1</v>
      </c>
      <c r="BA48" s="74" t="n">
        <f aca="false">IFERROR(INDEX(X48:AC48,SMALL(IF(AD48:AI48=BB48,COLUMN(AD48:AI48)-COLUMN(AD48)+1),COUNTIF(AP48:AR48,BB48))),0)</f>
        <v>87</v>
      </c>
      <c r="BB48" s="74" t="n">
        <f aca="false">IFERROR(LARGE(AD48:AI48,3),0)</f>
        <v>43</v>
      </c>
      <c r="BC48" s="74" t="str">
        <f aca="false">IFERROR(INDEX(AJ48:AO48,SMALL(IF(AD48:AI48=BB48,COLUMN(AD48:AI48)-COLUMN(AD48)+1),COUNTIF(AP48:AR48,BB48))),0)</f>
        <v>D1</v>
      </c>
      <c r="BD48" s="75" t="n">
        <f aca="false">IFERROR(INDEX(X48:AC48,SMALL(IF(AD48:AI48=BE48,COLUMN(AD48:AI48)-COLUMN(AD48)+1),COUNTIF(AP48:AS48,BE48))),0)</f>
        <v>86</v>
      </c>
      <c r="BE48" s="75" t="n">
        <f aca="false">IFERROR(LARGE(AD48:AI48,4),0)</f>
        <v>42</v>
      </c>
      <c r="BF48" s="75" t="str">
        <f aca="false">IFERROR(INDEX(AJ48:AO48,SMALL(IF(AD48:AI48=BE48,COLUMN(AD48:AI48)-COLUMN(AD48)+1),COUNTIF(AP48:AS48,BE48))),0)</f>
        <v>C2</v>
      </c>
      <c r="BG48" s="76" t="n">
        <f aca="false">IFERROR(INDEX(X48:AC48,SMALL(IF(AD48:AI48=BH48,COLUMN(AD48:AI48)-COLUMN(AD48)+1),COUNTIF(AP48:AT48,BH48))),0)</f>
        <v>41</v>
      </c>
      <c r="BH48" s="76" t="n">
        <f aca="false">IFERROR(LARGE(AD48:AI48,5),0)</f>
        <v>39</v>
      </c>
      <c r="BI48" s="76" t="str">
        <f aca="false">IFERROR(INDEX(AJ48:AO48,SMALL(IF(AD48:AI48=BH48,COLUMN(AD48:AI48)-COLUMN(AD48)+1),COUNTIF(AP48:AT48,BH48))),0)</f>
        <v>D1</v>
      </c>
      <c r="BJ48" s="77" t="n">
        <f aca="false">IF(COUNTIF(AD48:AI48,0)=0,IF(COUNTIFS(AD48:AI48,"*F*")=0,SUM(LARGE(AD48:AI48,{1,2,3,4,5})),IF(COUNTIFS(AD48:AI48,"*F*")=1,SUM(LARGE(AD48:AI48,{1,2,3,4,5})),IF(COUNTIFS(AD48:AI48,"*F*")=2,"C",IF(COUNTIFS(AD48:AI48,"*F*")&gt;2,"F")))),IF(COUNTIFS(AD48:AH48,"*F*")=0,SUM(AD48:AH48),IF(COUNTIFS(AD48:AH48,"*F*")=1,"C",IF(COUNTIFS(AD48:AH48,"*F*")&gt;=2,"F"))))</f>
        <v>237</v>
      </c>
      <c r="BK48" s="78" t="n">
        <f aca="false">IFERROR(BJ48/5,BJ48)</f>
        <v>47.4</v>
      </c>
    </row>
    <row r="49" customFormat="false" ht="15" hidden="false" customHeight="false" outlineLevel="0" collapsed="false">
      <c r="A49" s="64" t="n">
        <v>47</v>
      </c>
      <c r="B49" s="65" t="s">
        <v>12</v>
      </c>
      <c r="C49" s="38" t="n">
        <v>2306872</v>
      </c>
      <c r="D49" s="39" t="s">
        <v>94</v>
      </c>
      <c r="E49" s="39" t="s">
        <v>19</v>
      </c>
      <c r="F49" s="40" t="n">
        <v>101</v>
      </c>
      <c r="G49" s="40" t="n">
        <v>90</v>
      </c>
      <c r="H49" s="40" t="s">
        <v>45</v>
      </c>
      <c r="I49" s="40" t="n">
        <v>2</v>
      </c>
      <c r="J49" s="40" t="n">
        <v>75</v>
      </c>
      <c r="K49" s="40" t="s">
        <v>41</v>
      </c>
      <c r="L49" s="40" t="n">
        <v>41</v>
      </c>
      <c r="M49" s="40" t="n">
        <v>45</v>
      </c>
      <c r="N49" s="40" t="s">
        <v>47</v>
      </c>
      <c r="O49" s="40" t="n">
        <v>86</v>
      </c>
      <c r="P49" s="40" t="n">
        <v>69</v>
      </c>
      <c r="Q49" s="40" t="s">
        <v>42</v>
      </c>
      <c r="R49" s="40" t="n">
        <v>87</v>
      </c>
      <c r="S49" s="40" t="n">
        <v>83</v>
      </c>
      <c r="T49" s="40" t="s">
        <v>45</v>
      </c>
      <c r="U49" s="42"/>
      <c r="V49" s="42"/>
      <c r="W49" s="66"/>
      <c r="X49" s="67" t="n">
        <f aca="false">F49</f>
        <v>101</v>
      </c>
      <c r="Y49" s="67" t="n">
        <f aca="false">I49</f>
        <v>2</v>
      </c>
      <c r="Z49" s="67" t="n">
        <f aca="false">L49</f>
        <v>41</v>
      </c>
      <c r="AA49" s="67" t="n">
        <f aca="false">O49</f>
        <v>86</v>
      </c>
      <c r="AB49" s="67" t="n">
        <f aca="false">R49</f>
        <v>87</v>
      </c>
      <c r="AC49" s="67" t="n">
        <f aca="false">U49</f>
        <v>0</v>
      </c>
      <c r="AD49" s="68" t="n">
        <f aca="false">G49</f>
        <v>90</v>
      </c>
      <c r="AE49" s="68" t="n">
        <f aca="false">J49</f>
        <v>75</v>
      </c>
      <c r="AF49" s="68" t="n">
        <f aca="false">M49</f>
        <v>45</v>
      </c>
      <c r="AG49" s="68" t="n">
        <f aca="false">P49</f>
        <v>69</v>
      </c>
      <c r="AH49" s="68" t="n">
        <f aca="false">S49</f>
        <v>83</v>
      </c>
      <c r="AI49" s="68" t="n">
        <f aca="false">V49</f>
        <v>0</v>
      </c>
      <c r="AJ49" s="69" t="str">
        <f aca="false">H49</f>
        <v>A2</v>
      </c>
      <c r="AK49" s="69" t="str">
        <f aca="false">K49</f>
        <v>B2</v>
      </c>
      <c r="AL49" s="69" t="str">
        <f aca="false">N49</f>
        <v>C2</v>
      </c>
      <c r="AM49" s="69" t="str">
        <f aca="false">Q49</f>
        <v>B1</v>
      </c>
      <c r="AN49" s="69" t="str">
        <f aca="false">T49</f>
        <v>A2</v>
      </c>
      <c r="AO49" s="69" t="n">
        <f aca="false">W49</f>
        <v>0</v>
      </c>
      <c r="AP49" s="70" t="n">
        <f aca="false">IFERROR(LARGE(AD49:AI49,1),0)</f>
        <v>90</v>
      </c>
      <c r="AQ49" s="70" t="n">
        <f aca="false">IFERROR(LARGE(AD49:AI49,2),0)</f>
        <v>83</v>
      </c>
      <c r="AR49" s="70" t="n">
        <f aca="false">IFERROR(LARGE(AD49:AI49,3),0)</f>
        <v>75</v>
      </c>
      <c r="AS49" s="70" t="n">
        <f aca="false">IFERROR(LARGE(AD49:AI49,4),0)</f>
        <v>69</v>
      </c>
      <c r="AT49" s="70" t="n">
        <f aca="false">IFERROR(LARGE(AD49:AI49,5),0)</f>
        <v>45</v>
      </c>
      <c r="AU49" s="71" t="n">
        <f aca="false">IFERROR(INDEX(X49:AC49,SMALL(IF(AD49:AI49=AV49,COLUMN(AD49:AI49)-COLUMN(AD49)+1),COUNTIF(AP49:AP49,AV49))),0)</f>
        <v>101</v>
      </c>
      <c r="AV49" s="71" t="n">
        <f aca="false">IFERROR(LARGE(AD49:AI49,1),0)</f>
        <v>90</v>
      </c>
      <c r="AW49" s="71" t="str">
        <f aca="false">IFERROR(INDEX(AJ49:AO49,SMALL(IF(AD49:AI49=AV49,COLUMN(AD49:AI49)-COLUMN(AD49)+1),COUNTIF(AP49:AP49,AV49))),0)</f>
        <v>A2</v>
      </c>
      <c r="AX49" s="72" t="n">
        <f aca="false">IFERROR(INDEX(X49:AC49,SMALL(IF(AD49:AI49=AY49,COLUMN(AD49:AI49)-COLUMN(AD49)+1),COUNTIF(AP49:AQ49,AY49))),0)</f>
        <v>87</v>
      </c>
      <c r="AY49" s="72" t="n">
        <f aca="false">IFERROR(LARGE(AD49:AI49,2),0)</f>
        <v>83</v>
      </c>
      <c r="AZ49" s="73" t="str">
        <f aca="false">IFERROR(INDEX(AJ49:AO49,SMALL(IF(AD49:AI49=AY49,COLUMN(AD49:AI49)-COLUMN(AD49)+1),COUNTIF(AP49:AQ49,AY49))),0)</f>
        <v>A2</v>
      </c>
      <c r="BA49" s="74" t="n">
        <f aca="false">IFERROR(INDEX(X49:AC49,SMALL(IF(AD49:AI49=BB49,COLUMN(AD49:AI49)-COLUMN(AD49)+1),COUNTIF(AP49:AR49,BB49))),0)</f>
        <v>2</v>
      </c>
      <c r="BB49" s="74" t="n">
        <f aca="false">IFERROR(LARGE(AD49:AI49,3),0)</f>
        <v>75</v>
      </c>
      <c r="BC49" s="74" t="str">
        <f aca="false">IFERROR(INDEX(AJ49:AO49,SMALL(IF(AD49:AI49=BB49,COLUMN(AD49:AI49)-COLUMN(AD49)+1),COUNTIF(AP49:AR49,BB49))),0)</f>
        <v>B2</v>
      </c>
      <c r="BD49" s="75" t="n">
        <f aca="false">IFERROR(INDEX(X49:AC49,SMALL(IF(AD49:AI49=BE49,COLUMN(AD49:AI49)-COLUMN(AD49)+1),COUNTIF(AP49:AS49,BE49))),0)</f>
        <v>86</v>
      </c>
      <c r="BE49" s="75" t="n">
        <f aca="false">IFERROR(LARGE(AD49:AI49,4),0)</f>
        <v>69</v>
      </c>
      <c r="BF49" s="75" t="str">
        <f aca="false">IFERROR(INDEX(AJ49:AO49,SMALL(IF(AD49:AI49=BE49,COLUMN(AD49:AI49)-COLUMN(AD49)+1),COUNTIF(AP49:AS49,BE49))),0)</f>
        <v>B1</v>
      </c>
      <c r="BG49" s="76" t="n">
        <f aca="false">IFERROR(INDEX(X49:AC49,SMALL(IF(AD49:AI49=BH49,COLUMN(AD49:AI49)-COLUMN(AD49)+1),COUNTIF(AP49:AT49,BH49))),0)</f>
        <v>41</v>
      </c>
      <c r="BH49" s="76" t="n">
        <f aca="false">IFERROR(LARGE(AD49:AI49,5),0)</f>
        <v>45</v>
      </c>
      <c r="BI49" s="76" t="str">
        <f aca="false">IFERROR(INDEX(AJ49:AO49,SMALL(IF(AD49:AI49=BH49,COLUMN(AD49:AI49)-COLUMN(AD49)+1),COUNTIF(AP49:AT49,BH49))),0)</f>
        <v>C2</v>
      </c>
      <c r="BJ49" s="77" t="n">
        <f aca="false">IF(COUNTIF(AD49:AI49,0)=0,IF(COUNTIFS(AD49:AI49,"*F*")=0,SUM(LARGE(AD49:AI49,{1,2,3,4,5})),IF(COUNTIFS(AD49:AI49,"*F*")=1,SUM(LARGE(AD49:AI49,{1,2,3,4,5})),IF(COUNTIFS(AD49:AI49,"*F*")=2,"C",IF(COUNTIFS(AD49:AI49,"*F*")&gt;2,"F")))),IF(COUNTIFS(AD49:AH49,"*F*")=0,SUM(AD49:AH49),IF(COUNTIFS(AD49:AH49,"*F*")=1,"C",IF(COUNTIFS(AD49:AH49,"*F*")&gt;=2,"F"))))</f>
        <v>362</v>
      </c>
      <c r="BK49" s="78" t="n">
        <f aca="false">IFERROR(BJ49/5,BJ49)</f>
        <v>72.4</v>
      </c>
    </row>
    <row r="50" customFormat="false" ht="15" hidden="false" customHeight="false" outlineLevel="0" collapsed="false">
      <c r="A50" s="64" t="n">
        <v>48</v>
      </c>
      <c r="B50" s="65" t="s">
        <v>12</v>
      </c>
      <c r="C50" s="38" t="n">
        <v>2306873</v>
      </c>
      <c r="D50" s="39" t="s">
        <v>95</v>
      </c>
      <c r="E50" s="39" t="s">
        <v>19</v>
      </c>
      <c r="F50" s="40" t="n">
        <v>101</v>
      </c>
      <c r="G50" s="40" t="n">
        <v>86</v>
      </c>
      <c r="H50" s="40" t="s">
        <v>42</v>
      </c>
      <c r="I50" s="40" t="n">
        <v>2</v>
      </c>
      <c r="J50" s="40" t="n">
        <v>87</v>
      </c>
      <c r="K50" s="40" t="s">
        <v>45</v>
      </c>
      <c r="L50" s="40" t="n">
        <v>41</v>
      </c>
      <c r="M50" s="40" t="n">
        <v>95</v>
      </c>
      <c r="N50" s="40" t="s">
        <v>44</v>
      </c>
      <c r="O50" s="40" t="n">
        <v>86</v>
      </c>
      <c r="P50" s="40" t="n">
        <v>93</v>
      </c>
      <c r="Q50" s="40" t="s">
        <v>44</v>
      </c>
      <c r="R50" s="40" t="n">
        <v>87</v>
      </c>
      <c r="S50" s="40" t="n">
        <v>85</v>
      </c>
      <c r="T50" s="40" t="s">
        <v>45</v>
      </c>
      <c r="U50" s="42"/>
      <c r="V50" s="42"/>
      <c r="W50" s="66"/>
      <c r="X50" s="67" t="n">
        <f aca="false">F50</f>
        <v>101</v>
      </c>
      <c r="Y50" s="67" t="n">
        <f aca="false">I50</f>
        <v>2</v>
      </c>
      <c r="Z50" s="67" t="n">
        <f aca="false">L50</f>
        <v>41</v>
      </c>
      <c r="AA50" s="67" t="n">
        <f aca="false">O50</f>
        <v>86</v>
      </c>
      <c r="AB50" s="67" t="n">
        <f aca="false">R50</f>
        <v>87</v>
      </c>
      <c r="AC50" s="67" t="n">
        <f aca="false">U50</f>
        <v>0</v>
      </c>
      <c r="AD50" s="68" t="n">
        <f aca="false">G50</f>
        <v>86</v>
      </c>
      <c r="AE50" s="68" t="n">
        <f aca="false">J50</f>
        <v>87</v>
      </c>
      <c r="AF50" s="68" t="n">
        <f aca="false">M50</f>
        <v>95</v>
      </c>
      <c r="AG50" s="68" t="n">
        <f aca="false">P50</f>
        <v>93</v>
      </c>
      <c r="AH50" s="68" t="n">
        <f aca="false">S50</f>
        <v>85</v>
      </c>
      <c r="AI50" s="68" t="n">
        <f aca="false">V50</f>
        <v>0</v>
      </c>
      <c r="AJ50" s="69" t="str">
        <f aca="false">H50</f>
        <v>B1</v>
      </c>
      <c r="AK50" s="69" t="str">
        <f aca="false">K50</f>
        <v>A2</v>
      </c>
      <c r="AL50" s="69" t="str">
        <f aca="false">N50</f>
        <v>A1</v>
      </c>
      <c r="AM50" s="69" t="str">
        <f aca="false">Q50</f>
        <v>A1</v>
      </c>
      <c r="AN50" s="69" t="str">
        <f aca="false">T50</f>
        <v>A2</v>
      </c>
      <c r="AO50" s="69" t="n">
        <f aca="false">W50</f>
        <v>0</v>
      </c>
      <c r="AP50" s="70" t="n">
        <f aca="false">IFERROR(LARGE(AD50:AI50,1),0)</f>
        <v>95</v>
      </c>
      <c r="AQ50" s="70" t="n">
        <f aca="false">IFERROR(LARGE(AD50:AI50,2),0)</f>
        <v>93</v>
      </c>
      <c r="AR50" s="70" t="n">
        <f aca="false">IFERROR(LARGE(AD50:AI50,3),0)</f>
        <v>87</v>
      </c>
      <c r="AS50" s="70" t="n">
        <f aca="false">IFERROR(LARGE(AD50:AI50,4),0)</f>
        <v>86</v>
      </c>
      <c r="AT50" s="70" t="n">
        <f aca="false">IFERROR(LARGE(AD50:AI50,5),0)</f>
        <v>85</v>
      </c>
      <c r="AU50" s="71" t="n">
        <f aca="false">IFERROR(INDEX(X50:AC50,SMALL(IF(AD50:AI50=AV50,COLUMN(AD50:AI50)-COLUMN(AD50)+1),COUNTIF(AP50:AP50,AV50))),0)</f>
        <v>41</v>
      </c>
      <c r="AV50" s="71" t="n">
        <f aca="false">IFERROR(LARGE(AD50:AI50,1),0)</f>
        <v>95</v>
      </c>
      <c r="AW50" s="71" t="str">
        <f aca="false">IFERROR(INDEX(AJ50:AO50,SMALL(IF(AD50:AI50=AV50,COLUMN(AD50:AI50)-COLUMN(AD50)+1),COUNTIF(AP50:AP50,AV50))),0)</f>
        <v>A1</v>
      </c>
      <c r="AX50" s="72" t="n">
        <f aca="false">IFERROR(INDEX(X50:AC50,SMALL(IF(AD50:AI50=AY50,COLUMN(AD50:AI50)-COLUMN(AD50)+1),COUNTIF(AP50:AQ50,AY50))),0)</f>
        <v>86</v>
      </c>
      <c r="AY50" s="72" t="n">
        <f aca="false">IFERROR(LARGE(AD50:AI50,2),0)</f>
        <v>93</v>
      </c>
      <c r="AZ50" s="73" t="str">
        <f aca="false">IFERROR(INDEX(AJ50:AO50,SMALL(IF(AD50:AI50=AY50,COLUMN(AD50:AI50)-COLUMN(AD50)+1),COUNTIF(AP50:AQ50,AY50))),0)</f>
        <v>A1</v>
      </c>
      <c r="BA50" s="74" t="n">
        <f aca="false">IFERROR(INDEX(X50:AC50,SMALL(IF(AD50:AI50=BB50,COLUMN(AD50:AI50)-COLUMN(AD50)+1),COUNTIF(AP50:AR50,BB50))),0)</f>
        <v>2</v>
      </c>
      <c r="BB50" s="74" t="n">
        <f aca="false">IFERROR(LARGE(AD50:AI50,3),0)</f>
        <v>87</v>
      </c>
      <c r="BC50" s="74" t="str">
        <f aca="false">IFERROR(INDEX(AJ50:AO50,SMALL(IF(AD50:AI50=BB50,COLUMN(AD50:AI50)-COLUMN(AD50)+1),COUNTIF(AP50:AR50,BB50))),0)</f>
        <v>A2</v>
      </c>
      <c r="BD50" s="75" t="n">
        <f aca="false">IFERROR(INDEX(X50:AC50,SMALL(IF(AD50:AI50=BE50,COLUMN(AD50:AI50)-COLUMN(AD50)+1),COUNTIF(AP50:AS50,BE50))),0)</f>
        <v>101</v>
      </c>
      <c r="BE50" s="75" t="n">
        <f aca="false">IFERROR(LARGE(AD50:AI50,4),0)</f>
        <v>86</v>
      </c>
      <c r="BF50" s="75" t="str">
        <f aca="false">IFERROR(INDEX(AJ50:AO50,SMALL(IF(AD50:AI50=BE50,COLUMN(AD50:AI50)-COLUMN(AD50)+1),COUNTIF(AP50:AS50,BE50))),0)</f>
        <v>B1</v>
      </c>
      <c r="BG50" s="76" t="n">
        <f aca="false">IFERROR(INDEX(X50:AC50,SMALL(IF(AD50:AI50=BH50,COLUMN(AD50:AI50)-COLUMN(AD50)+1),COUNTIF(AP50:AT50,BH50))),0)</f>
        <v>87</v>
      </c>
      <c r="BH50" s="76" t="n">
        <f aca="false">IFERROR(LARGE(AD50:AI50,5),0)</f>
        <v>85</v>
      </c>
      <c r="BI50" s="76" t="str">
        <f aca="false">IFERROR(INDEX(AJ50:AO50,SMALL(IF(AD50:AI50=BH50,COLUMN(AD50:AI50)-COLUMN(AD50)+1),COUNTIF(AP50:AT50,BH50))),0)</f>
        <v>A2</v>
      </c>
      <c r="BJ50" s="77" t="n">
        <f aca="false">IF(COUNTIF(AD50:AI50,0)=0,IF(COUNTIFS(AD50:AI50,"*F*")=0,SUM(LARGE(AD50:AI50,{1,2,3,4,5})),IF(COUNTIFS(AD50:AI50,"*F*")=1,SUM(LARGE(AD50:AI50,{1,2,3,4,5})),IF(COUNTIFS(AD50:AI50,"*F*")=2,"C",IF(COUNTIFS(AD50:AI50,"*F*")&gt;2,"F")))),IF(COUNTIFS(AD50:AH50,"*F*")=0,SUM(AD50:AH50),IF(COUNTIFS(AD50:AH50,"*F*")=1,"C",IF(COUNTIFS(AD50:AH50,"*F*")&gt;=2,"F"))))</f>
        <v>446</v>
      </c>
      <c r="BK50" s="78" t="n">
        <f aca="false">IFERROR(BJ50/5,BJ50)</f>
        <v>89.2</v>
      </c>
    </row>
    <row r="51" customFormat="false" ht="15" hidden="false" customHeight="false" outlineLevel="0" collapsed="false">
      <c r="A51" s="64" t="n">
        <v>49</v>
      </c>
      <c r="B51" s="65" t="s">
        <v>12</v>
      </c>
      <c r="C51" s="38" t="n">
        <v>2306874</v>
      </c>
      <c r="D51" s="39" t="s">
        <v>96</v>
      </c>
      <c r="E51" s="39" t="s">
        <v>19</v>
      </c>
      <c r="F51" s="40" t="n">
        <v>101</v>
      </c>
      <c r="G51" s="40" t="n">
        <v>80</v>
      </c>
      <c r="H51" s="40" t="s">
        <v>41</v>
      </c>
      <c r="I51" s="40" t="n">
        <v>2</v>
      </c>
      <c r="J51" s="40" t="n">
        <v>72</v>
      </c>
      <c r="K51" s="40" t="s">
        <v>41</v>
      </c>
      <c r="L51" s="40" t="n">
        <v>41</v>
      </c>
      <c r="M51" s="40" t="n">
        <v>50</v>
      </c>
      <c r="N51" s="40" t="s">
        <v>48</v>
      </c>
      <c r="O51" s="40" t="n">
        <v>86</v>
      </c>
      <c r="P51" s="40" t="n">
        <v>51</v>
      </c>
      <c r="Q51" s="40" t="s">
        <v>48</v>
      </c>
      <c r="R51" s="40" t="n">
        <v>87</v>
      </c>
      <c r="S51" s="40" t="n">
        <v>55</v>
      </c>
      <c r="T51" s="40" t="s">
        <v>47</v>
      </c>
      <c r="U51" s="42"/>
      <c r="V51" s="42"/>
      <c r="W51" s="66"/>
      <c r="X51" s="67" t="n">
        <f aca="false">F51</f>
        <v>101</v>
      </c>
      <c r="Y51" s="67" t="n">
        <f aca="false">I51</f>
        <v>2</v>
      </c>
      <c r="Z51" s="67" t="n">
        <f aca="false">L51</f>
        <v>41</v>
      </c>
      <c r="AA51" s="67" t="n">
        <f aca="false">O51</f>
        <v>86</v>
      </c>
      <c r="AB51" s="67" t="n">
        <f aca="false">R51</f>
        <v>87</v>
      </c>
      <c r="AC51" s="67" t="n">
        <f aca="false">U51</f>
        <v>0</v>
      </c>
      <c r="AD51" s="68" t="n">
        <f aca="false">G51</f>
        <v>80</v>
      </c>
      <c r="AE51" s="68" t="n">
        <f aca="false">J51</f>
        <v>72</v>
      </c>
      <c r="AF51" s="68" t="n">
        <f aca="false">M51</f>
        <v>50</v>
      </c>
      <c r="AG51" s="68" t="n">
        <f aca="false">P51</f>
        <v>51</v>
      </c>
      <c r="AH51" s="68" t="n">
        <f aca="false">S51</f>
        <v>55</v>
      </c>
      <c r="AI51" s="68" t="n">
        <f aca="false">V51</f>
        <v>0</v>
      </c>
      <c r="AJ51" s="69" t="str">
        <f aca="false">H51</f>
        <v>B2</v>
      </c>
      <c r="AK51" s="69" t="str">
        <f aca="false">K51</f>
        <v>B2</v>
      </c>
      <c r="AL51" s="69" t="str">
        <f aca="false">N51</f>
        <v>C1</v>
      </c>
      <c r="AM51" s="69" t="str">
        <f aca="false">Q51</f>
        <v>C1</v>
      </c>
      <c r="AN51" s="69" t="str">
        <f aca="false">T51</f>
        <v>C2</v>
      </c>
      <c r="AO51" s="69" t="n">
        <f aca="false">W51</f>
        <v>0</v>
      </c>
      <c r="AP51" s="70" t="n">
        <f aca="false">IFERROR(LARGE(AD51:AI51,1),0)</f>
        <v>80</v>
      </c>
      <c r="AQ51" s="70" t="n">
        <f aca="false">IFERROR(LARGE(AD51:AI51,2),0)</f>
        <v>72</v>
      </c>
      <c r="AR51" s="70" t="n">
        <f aca="false">IFERROR(LARGE(AD51:AI51,3),0)</f>
        <v>55</v>
      </c>
      <c r="AS51" s="70" t="n">
        <f aca="false">IFERROR(LARGE(AD51:AI51,4),0)</f>
        <v>51</v>
      </c>
      <c r="AT51" s="70" t="n">
        <f aca="false">IFERROR(LARGE(AD51:AI51,5),0)</f>
        <v>50</v>
      </c>
      <c r="AU51" s="71" t="n">
        <f aca="false">IFERROR(INDEX(X51:AC51,SMALL(IF(AD51:AI51=AV51,COLUMN(AD51:AI51)-COLUMN(AD51)+1),COUNTIF(AP51:AP51,AV51))),0)</f>
        <v>101</v>
      </c>
      <c r="AV51" s="71" t="n">
        <f aca="false">IFERROR(LARGE(AD51:AI51,1),0)</f>
        <v>80</v>
      </c>
      <c r="AW51" s="71" t="str">
        <f aca="false">IFERROR(INDEX(AJ51:AO51,SMALL(IF(AD51:AI51=AV51,COLUMN(AD51:AI51)-COLUMN(AD51)+1),COUNTIF(AP51:AP51,AV51))),0)</f>
        <v>B2</v>
      </c>
      <c r="AX51" s="72" t="n">
        <f aca="false">IFERROR(INDEX(X51:AC51,SMALL(IF(AD51:AI51=AY51,COLUMN(AD51:AI51)-COLUMN(AD51)+1),COUNTIF(AP51:AQ51,AY51))),0)</f>
        <v>2</v>
      </c>
      <c r="AY51" s="72" t="n">
        <f aca="false">IFERROR(LARGE(AD51:AI51,2),0)</f>
        <v>72</v>
      </c>
      <c r="AZ51" s="73" t="str">
        <f aca="false">IFERROR(INDEX(AJ51:AO51,SMALL(IF(AD51:AI51=AY51,COLUMN(AD51:AI51)-COLUMN(AD51)+1),COUNTIF(AP51:AQ51,AY51))),0)</f>
        <v>B2</v>
      </c>
      <c r="BA51" s="74" t="n">
        <f aca="false">IFERROR(INDEX(X51:AC51,SMALL(IF(AD51:AI51=BB51,COLUMN(AD51:AI51)-COLUMN(AD51)+1),COUNTIF(AP51:AR51,BB51))),0)</f>
        <v>87</v>
      </c>
      <c r="BB51" s="74" t="n">
        <f aca="false">IFERROR(LARGE(AD51:AI51,3),0)</f>
        <v>55</v>
      </c>
      <c r="BC51" s="74" t="str">
        <f aca="false">IFERROR(INDEX(AJ51:AO51,SMALL(IF(AD51:AI51=BB51,COLUMN(AD51:AI51)-COLUMN(AD51)+1),COUNTIF(AP51:AR51,BB51))),0)</f>
        <v>C2</v>
      </c>
      <c r="BD51" s="75" t="n">
        <f aca="false">IFERROR(INDEX(X51:AC51,SMALL(IF(AD51:AI51=BE51,COLUMN(AD51:AI51)-COLUMN(AD51)+1),COUNTIF(AP51:AS51,BE51))),0)</f>
        <v>86</v>
      </c>
      <c r="BE51" s="75" t="n">
        <f aca="false">IFERROR(LARGE(AD51:AI51,4),0)</f>
        <v>51</v>
      </c>
      <c r="BF51" s="75" t="str">
        <f aca="false">IFERROR(INDEX(AJ51:AO51,SMALL(IF(AD51:AI51=BE51,COLUMN(AD51:AI51)-COLUMN(AD51)+1),COUNTIF(AP51:AS51,BE51))),0)</f>
        <v>C1</v>
      </c>
      <c r="BG51" s="76" t="n">
        <f aca="false">IFERROR(INDEX(X51:AC51,SMALL(IF(AD51:AI51=BH51,COLUMN(AD51:AI51)-COLUMN(AD51)+1),COUNTIF(AP51:AT51,BH51))),0)</f>
        <v>41</v>
      </c>
      <c r="BH51" s="76" t="n">
        <f aca="false">IFERROR(LARGE(AD51:AI51,5),0)</f>
        <v>50</v>
      </c>
      <c r="BI51" s="76" t="str">
        <f aca="false">IFERROR(INDEX(AJ51:AO51,SMALL(IF(AD51:AI51=BH51,COLUMN(AD51:AI51)-COLUMN(AD51)+1),COUNTIF(AP51:AT51,BH51))),0)</f>
        <v>C1</v>
      </c>
      <c r="BJ51" s="77" t="n">
        <f aca="false">IF(COUNTIF(AD51:AI51,0)=0,IF(COUNTIFS(AD51:AI51,"*F*")=0,SUM(LARGE(AD51:AI51,{1,2,3,4,5})),IF(COUNTIFS(AD51:AI51,"*F*")=1,SUM(LARGE(AD51:AI51,{1,2,3,4,5})),IF(COUNTIFS(AD51:AI51,"*F*")=2,"C",IF(COUNTIFS(AD51:AI51,"*F*")&gt;2,"F")))),IF(COUNTIFS(AD51:AH51,"*F*")=0,SUM(AD51:AH51),IF(COUNTIFS(AD51:AH51,"*F*")=1,"C",IF(COUNTIFS(AD51:AH51,"*F*")&gt;=2,"F"))))</f>
        <v>308</v>
      </c>
      <c r="BK51" s="78" t="n">
        <f aca="false">IFERROR(BJ51/5,BJ51)</f>
        <v>61.6</v>
      </c>
    </row>
    <row r="52" customFormat="false" ht="15" hidden="false" customHeight="false" outlineLevel="0" collapsed="false">
      <c r="A52" s="64" t="n">
        <v>50</v>
      </c>
      <c r="B52" s="65" t="s">
        <v>12</v>
      </c>
      <c r="C52" s="38" t="n">
        <v>2306875</v>
      </c>
      <c r="D52" s="39" t="s">
        <v>97</v>
      </c>
      <c r="E52" s="39" t="s">
        <v>19</v>
      </c>
      <c r="F52" s="40" t="n">
        <v>101</v>
      </c>
      <c r="G52" s="40" t="n">
        <v>80</v>
      </c>
      <c r="H52" s="40" t="s">
        <v>41</v>
      </c>
      <c r="I52" s="40" t="n">
        <v>2</v>
      </c>
      <c r="J52" s="40" t="n">
        <v>85</v>
      </c>
      <c r="K52" s="40" t="s">
        <v>45</v>
      </c>
      <c r="L52" s="40" t="n">
        <v>41</v>
      </c>
      <c r="M52" s="40" t="n">
        <v>64</v>
      </c>
      <c r="N52" s="40" t="s">
        <v>41</v>
      </c>
      <c r="O52" s="40" t="n">
        <v>86</v>
      </c>
      <c r="P52" s="40" t="n">
        <v>75</v>
      </c>
      <c r="Q52" s="40" t="s">
        <v>42</v>
      </c>
      <c r="R52" s="40" t="n">
        <v>87</v>
      </c>
      <c r="S52" s="40" t="n">
        <v>80</v>
      </c>
      <c r="T52" s="40" t="s">
        <v>42</v>
      </c>
      <c r="U52" s="42"/>
      <c r="V52" s="42"/>
      <c r="W52" s="66"/>
      <c r="X52" s="67" t="n">
        <f aca="false">F52</f>
        <v>101</v>
      </c>
      <c r="Y52" s="67" t="n">
        <f aca="false">I52</f>
        <v>2</v>
      </c>
      <c r="Z52" s="67" t="n">
        <f aca="false">L52</f>
        <v>41</v>
      </c>
      <c r="AA52" s="67" t="n">
        <f aca="false">O52</f>
        <v>86</v>
      </c>
      <c r="AB52" s="67" t="n">
        <f aca="false">R52</f>
        <v>87</v>
      </c>
      <c r="AC52" s="67" t="n">
        <f aca="false">U52</f>
        <v>0</v>
      </c>
      <c r="AD52" s="68" t="n">
        <f aca="false">G52</f>
        <v>80</v>
      </c>
      <c r="AE52" s="68" t="n">
        <f aca="false">J52</f>
        <v>85</v>
      </c>
      <c r="AF52" s="68" t="n">
        <f aca="false">M52</f>
        <v>64</v>
      </c>
      <c r="AG52" s="68" t="n">
        <f aca="false">P52</f>
        <v>75</v>
      </c>
      <c r="AH52" s="68" t="n">
        <f aca="false">S52</f>
        <v>80</v>
      </c>
      <c r="AI52" s="68" t="n">
        <f aca="false">V52</f>
        <v>0</v>
      </c>
      <c r="AJ52" s="69" t="str">
        <f aca="false">H52</f>
        <v>B2</v>
      </c>
      <c r="AK52" s="69" t="str">
        <f aca="false">K52</f>
        <v>A2</v>
      </c>
      <c r="AL52" s="69" t="str">
        <f aca="false">N52</f>
        <v>B2</v>
      </c>
      <c r="AM52" s="69" t="str">
        <f aca="false">Q52</f>
        <v>B1</v>
      </c>
      <c r="AN52" s="69" t="str">
        <f aca="false">T52</f>
        <v>B1</v>
      </c>
      <c r="AO52" s="69" t="n">
        <f aca="false">W52</f>
        <v>0</v>
      </c>
      <c r="AP52" s="70" t="n">
        <f aca="false">IFERROR(LARGE(AD52:AI52,1),0)</f>
        <v>85</v>
      </c>
      <c r="AQ52" s="70" t="n">
        <f aca="false">IFERROR(LARGE(AD52:AI52,2),0)</f>
        <v>80</v>
      </c>
      <c r="AR52" s="70" t="n">
        <f aca="false">IFERROR(LARGE(AD52:AI52,3),0)</f>
        <v>80</v>
      </c>
      <c r="AS52" s="70" t="n">
        <f aca="false">IFERROR(LARGE(AD52:AI52,4),0)</f>
        <v>75</v>
      </c>
      <c r="AT52" s="70" t="n">
        <f aca="false">IFERROR(LARGE(AD52:AI52,5),0)</f>
        <v>64</v>
      </c>
      <c r="AU52" s="71" t="n">
        <f aca="false">IFERROR(INDEX(X52:AC52,SMALL(IF(AD52:AI52=AV52,COLUMN(AD52:AI52)-COLUMN(AD52)+1),COUNTIF(AP52:AP52,AV52))),0)</f>
        <v>2</v>
      </c>
      <c r="AV52" s="71" t="n">
        <f aca="false">IFERROR(LARGE(AD52:AI52,1),0)</f>
        <v>85</v>
      </c>
      <c r="AW52" s="71" t="str">
        <f aca="false">IFERROR(INDEX(AJ52:AO52,SMALL(IF(AD52:AI52=AV52,COLUMN(AD52:AI52)-COLUMN(AD52)+1),COUNTIF(AP52:AP52,AV52))),0)</f>
        <v>A2</v>
      </c>
      <c r="AX52" s="72" t="n">
        <f aca="false">IFERROR(INDEX(X52:AC52,SMALL(IF(AD52:AI52=AY52,COLUMN(AD52:AI52)-COLUMN(AD52)+1),COUNTIF(AP52:AQ52,AY52))),0)</f>
        <v>101</v>
      </c>
      <c r="AY52" s="72" t="n">
        <f aca="false">IFERROR(LARGE(AD52:AI52,2),0)</f>
        <v>80</v>
      </c>
      <c r="AZ52" s="73" t="str">
        <f aca="false">IFERROR(INDEX(AJ52:AO52,SMALL(IF(AD52:AI52=AY52,COLUMN(AD52:AI52)-COLUMN(AD52)+1),COUNTIF(AP52:AQ52,AY52))),0)</f>
        <v>B2</v>
      </c>
      <c r="BA52" s="74" t="n">
        <f aca="false">IFERROR(INDEX(X52:AC52,SMALL(IF(AD52:AI52=BB52,COLUMN(AD52:AI52)-COLUMN(AD52)+1),COUNTIF(AP52:AR52,BB52))),0)</f>
        <v>87</v>
      </c>
      <c r="BB52" s="74" t="n">
        <f aca="false">IFERROR(LARGE(AD52:AI52,3),0)</f>
        <v>80</v>
      </c>
      <c r="BC52" s="74" t="str">
        <f aca="false">IFERROR(INDEX(AJ52:AO52,SMALL(IF(AD52:AI52=BB52,COLUMN(AD52:AI52)-COLUMN(AD52)+1),COUNTIF(AP52:AR52,BB52))),0)</f>
        <v>B1</v>
      </c>
      <c r="BD52" s="75" t="n">
        <f aca="false">IFERROR(INDEX(X52:AC52,SMALL(IF(AD52:AI52=BE52,COLUMN(AD52:AI52)-COLUMN(AD52)+1),COUNTIF(AP52:AS52,BE52))),0)</f>
        <v>86</v>
      </c>
      <c r="BE52" s="75" t="n">
        <f aca="false">IFERROR(LARGE(AD52:AI52,4),0)</f>
        <v>75</v>
      </c>
      <c r="BF52" s="75" t="str">
        <f aca="false">IFERROR(INDEX(AJ52:AO52,SMALL(IF(AD52:AI52=BE52,COLUMN(AD52:AI52)-COLUMN(AD52)+1),COUNTIF(AP52:AS52,BE52))),0)</f>
        <v>B1</v>
      </c>
      <c r="BG52" s="76" t="n">
        <f aca="false">IFERROR(INDEX(X52:AC52,SMALL(IF(AD52:AI52=BH52,COLUMN(AD52:AI52)-COLUMN(AD52)+1),COUNTIF(AP52:AT52,BH52))),0)</f>
        <v>41</v>
      </c>
      <c r="BH52" s="76" t="n">
        <f aca="false">IFERROR(LARGE(AD52:AI52,5),0)</f>
        <v>64</v>
      </c>
      <c r="BI52" s="76" t="str">
        <f aca="false">IFERROR(INDEX(AJ52:AO52,SMALL(IF(AD52:AI52=BH52,COLUMN(AD52:AI52)-COLUMN(AD52)+1),COUNTIF(AP52:AT52,BH52))),0)</f>
        <v>B2</v>
      </c>
      <c r="BJ52" s="77" t="n">
        <f aca="false">IF(COUNTIF(AD52:AI52,0)=0,IF(COUNTIFS(AD52:AI52,"*F*")=0,SUM(LARGE(AD52:AI52,{1,2,3,4,5})),IF(COUNTIFS(AD52:AI52,"*F*")=1,SUM(LARGE(AD52:AI52,{1,2,3,4,5})),IF(COUNTIFS(AD52:AI52,"*F*")=2,"C",IF(COUNTIFS(AD52:AI52,"*F*")&gt;2,"F")))),IF(COUNTIFS(AD52:AH52,"*F*")=0,SUM(AD52:AH52),IF(COUNTIFS(AD52:AH52,"*F*")=1,"C",IF(COUNTIFS(AD52:AH52,"*F*")&gt;=2,"F"))))</f>
        <v>384</v>
      </c>
      <c r="BK52" s="78" t="n">
        <f aca="false">IFERROR(BJ52/5,BJ52)</f>
        <v>76.8</v>
      </c>
    </row>
    <row r="53" customFormat="false" ht="15" hidden="false" customHeight="false" outlineLevel="0" collapsed="false">
      <c r="A53" s="64" t="n">
        <v>51</v>
      </c>
      <c r="B53" s="65" t="s">
        <v>12</v>
      </c>
      <c r="C53" s="38" t="n">
        <v>2306876</v>
      </c>
      <c r="D53" s="39" t="s">
        <v>98</v>
      </c>
      <c r="E53" s="39" t="s">
        <v>19</v>
      </c>
      <c r="F53" s="40" t="n">
        <v>101</v>
      </c>
      <c r="G53" s="40" t="n">
        <v>64</v>
      </c>
      <c r="H53" s="40" t="s">
        <v>52</v>
      </c>
      <c r="I53" s="40" t="n">
        <v>2</v>
      </c>
      <c r="J53" s="40" t="n">
        <v>69</v>
      </c>
      <c r="K53" s="40" t="s">
        <v>48</v>
      </c>
      <c r="L53" s="40" t="n">
        <v>41</v>
      </c>
      <c r="M53" s="40" t="n">
        <v>43</v>
      </c>
      <c r="N53" s="40" t="s">
        <v>47</v>
      </c>
      <c r="O53" s="40" t="n">
        <v>86</v>
      </c>
      <c r="P53" s="40" t="n">
        <v>54</v>
      </c>
      <c r="Q53" s="40" t="s">
        <v>48</v>
      </c>
      <c r="R53" s="40" t="n">
        <v>87</v>
      </c>
      <c r="S53" s="40" t="n">
        <v>53</v>
      </c>
      <c r="T53" s="40" t="s">
        <v>47</v>
      </c>
      <c r="U53" s="42"/>
      <c r="V53" s="42"/>
      <c r="W53" s="66"/>
      <c r="X53" s="67" t="n">
        <f aca="false">F53</f>
        <v>101</v>
      </c>
      <c r="Y53" s="67" t="n">
        <f aca="false">I53</f>
        <v>2</v>
      </c>
      <c r="Z53" s="67" t="n">
        <f aca="false">L53</f>
        <v>41</v>
      </c>
      <c r="AA53" s="67" t="n">
        <f aca="false">O53</f>
        <v>86</v>
      </c>
      <c r="AB53" s="67" t="n">
        <f aca="false">R53</f>
        <v>87</v>
      </c>
      <c r="AC53" s="67" t="n">
        <f aca="false">U53</f>
        <v>0</v>
      </c>
      <c r="AD53" s="68" t="n">
        <f aca="false">G53</f>
        <v>64</v>
      </c>
      <c r="AE53" s="68" t="n">
        <f aca="false">J53</f>
        <v>69</v>
      </c>
      <c r="AF53" s="68" t="n">
        <f aca="false">M53</f>
        <v>43</v>
      </c>
      <c r="AG53" s="68" t="n">
        <f aca="false">P53</f>
        <v>54</v>
      </c>
      <c r="AH53" s="68" t="n">
        <f aca="false">S53</f>
        <v>53</v>
      </c>
      <c r="AI53" s="68" t="n">
        <f aca="false">V53</f>
        <v>0</v>
      </c>
      <c r="AJ53" s="69" t="str">
        <f aca="false">H53</f>
        <v>D1</v>
      </c>
      <c r="AK53" s="69" t="str">
        <f aca="false">K53</f>
        <v>C1</v>
      </c>
      <c r="AL53" s="69" t="str">
        <f aca="false">N53</f>
        <v>C2</v>
      </c>
      <c r="AM53" s="69" t="str">
        <f aca="false">Q53</f>
        <v>C1</v>
      </c>
      <c r="AN53" s="69" t="str">
        <f aca="false">T53</f>
        <v>C2</v>
      </c>
      <c r="AO53" s="69" t="n">
        <f aca="false">W53</f>
        <v>0</v>
      </c>
      <c r="AP53" s="70" t="n">
        <f aca="false">IFERROR(LARGE(AD53:AI53,1),0)</f>
        <v>69</v>
      </c>
      <c r="AQ53" s="70" t="n">
        <f aca="false">IFERROR(LARGE(AD53:AI53,2),0)</f>
        <v>64</v>
      </c>
      <c r="AR53" s="70" t="n">
        <f aca="false">IFERROR(LARGE(AD53:AI53,3),0)</f>
        <v>54</v>
      </c>
      <c r="AS53" s="70" t="n">
        <f aca="false">IFERROR(LARGE(AD53:AI53,4),0)</f>
        <v>53</v>
      </c>
      <c r="AT53" s="70" t="n">
        <f aca="false">IFERROR(LARGE(AD53:AI53,5),0)</f>
        <v>43</v>
      </c>
      <c r="AU53" s="71" t="n">
        <f aca="false">IFERROR(INDEX(X53:AC53,SMALL(IF(AD53:AI53=AV53,COLUMN(AD53:AI53)-COLUMN(AD53)+1),COUNTIF(AP53:AP53,AV53))),0)</f>
        <v>2</v>
      </c>
      <c r="AV53" s="71" t="n">
        <f aca="false">IFERROR(LARGE(AD53:AI53,1),0)</f>
        <v>69</v>
      </c>
      <c r="AW53" s="71" t="str">
        <f aca="false">IFERROR(INDEX(AJ53:AO53,SMALL(IF(AD53:AI53=AV53,COLUMN(AD53:AI53)-COLUMN(AD53)+1),COUNTIF(AP53:AP53,AV53))),0)</f>
        <v>C1</v>
      </c>
      <c r="AX53" s="72" t="n">
        <f aca="false">IFERROR(INDEX(X53:AC53,SMALL(IF(AD53:AI53=AY53,COLUMN(AD53:AI53)-COLUMN(AD53)+1),COUNTIF(AP53:AQ53,AY53))),0)</f>
        <v>101</v>
      </c>
      <c r="AY53" s="72" t="n">
        <f aca="false">IFERROR(LARGE(AD53:AI53,2),0)</f>
        <v>64</v>
      </c>
      <c r="AZ53" s="73" t="str">
        <f aca="false">IFERROR(INDEX(AJ53:AO53,SMALL(IF(AD53:AI53=AY53,COLUMN(AD53:AI53)-COLUMN(AD53)+1),COUNTIF(AP53:AQ53,AY53))),0)</f>
        <v>D1</v>
      </c>
      <c r="BA53" s="74" t="n">
        <f aca="false">IFERROR(INDEX(X53:AC53,SMALL(IF(AD53:AI53=BB53,COLUMN(AD53:AI53)-COLUMN(AD53)+1),COUNTIF(AP53:AR53,BB53))),0)</f>
        <v>86</v>
      </c>
      <c r="BB53" s="74" t="n">
        <f aca="false">IFERROR(LARGE(AD53:AI53,3),0)</f>
        <v>54</v>
      </c>
      <c r="BC53" s="74" t="str">
        <f aca="false">IFERROR(INDEX(AJ53:AO53,SMALL(IF(AD53:AI53=BB53,COLUMN(AD53:AI53)-COLUMN(AD53)+1),COUNTIF(AP53:AR53,BB53))),0)</f>
        <v>C1</v>
      </c>
      <c r="BD53" s="75" t="n">
        <f aca="false">IFERROR(INDEX(X53:AC53,SMALL(IF(AD53:AI53=BE53,COLUMN(AD53:AI53)-COLUMN(AD53)+1),COUNTIF(AP53:AS53,BE53))),0)</f>
        <v>87</v>
      </c>
      <c r="BE53" s="75" t="n">
        <f aca="false">IFERROR(LARGE(AD53:AI53,4),0)</f>
        <v>53</v>
      </c>
      <c r="BF53" s="75" t="str">
        <f aca="false">IFERROR(INDEX(AJ53:AO53,SMALL(IF(AD53:AI53=BE53,COLUMN(AD53:AI53)-COLUMN(AD53)+1),COUNTIF(AP53:AS53,BE53))),0)</f>
        <v>C2</v>
      </c>
      <c r="BG53" s="76" t="n">
        <f aca="false">IFERROR(INDEX(X53:AC53,SMALL(IF(AD53:AI53=BH53,COLUMN(AD53:AI53)-COLUMN(AD53)+1),COUNTIF(AP53:AT53,BH53))),0)</f>
        <v>41</v>
      </c>
      <c r="BH53" s="76" t="n">
        <f aca="false">IFERROR(LARGE(AD53:AI53,5),0)</f>
        <v>43</v>
      </c>
      <c r="BI53" s="76" t="str">
        <f aca="false">IFERROR(INDEX(AJ53:AO53,SMALL(IF(AD53:AI53=BH53,COLUMN(AD53:AI53)-COLUMN(AD53)+1),COUNTIF(AP53:AT53,BH53))),0)</f>
        <v>C2</v>
      </c>
      <c r="BJ53" s="77" t="n">
        <f aca="false">IF(COUNTIF(AD53:AI53,0)=0,IF(COUNTIFS(AD53:AI53,"*F*")=0,SUM(LARGE(AD53:AI53,{1,2,3,4,5})),IF(COUNTIFS(AD53:AI53,"*F*")=1,SUM(LARGE(AD53:AI53,{1,2,3,4,5})),IF(COUNTIFS(AD53:AI53,"*F*")=2,"C",IF(COUNTIFS(AD53:AI53,"*F*")&gt;2,"F")))),IF(COUNTIFS(AD53:AH53,"*F*")=0,SUM(AD53:AH53),IF(COUNTIFS(AD53:AH53,"*F*")=1,"C",IF(COUNTIFS(AD53:AH53,"*F*")&gt;=2,"F"))))</f>
        <v>283</v>
      </c>
      <c r="BK53" s="78" t="n">
        <f aca="false">IFERROR(BJ53/5,BJ53)</f>
        <v>56.6</v>
      </c>
    </row>
    <row r="54" customFormat="false" ht="15" hidden="false" customHeight="false" outlineLevel="0" collapsed="false">
      <c r="A54" s="64" t="n">
        <v>52</v>
      </c>
      <c r="B54" s="65" t="s">
        <v>12</v>
      </c>
      <c r="C54" s="38" t="n">
        <v>2306877</v>
      </c>
      <c r="D54" s="39" t="s">
        <v>99</v>
      </c>
      <c r="E54" s="39" t="s">
        <v>19</v>
      </c>
      <c r="F54" s="40" t="n">
        <v>101</v>
      </c>
      <c r="G54" s="40" t="n">
        <v>80</v>
      </c>
      <c r="H54" s="40" t="s">
        <v>41</v>
      </c>
      <c r="I54" s="40" t="n">
        <v>2</v>
      </c>
      <c r="J54" s="40" t="n">
        <v>71</v>
      </c>
      <c r="K54" s="40" t="s">
        <v>48</v>
      </c>
      <c r="L54" s="40" t="n">
        <v>41</v>
      </c>
      <c r="M54" s="40" t="n">
        <v>56</v>
      </c>
      <c r="N54" s="40" t="s">
        <v>48</v>
      </c>
      <c r="O54" s="40" t="n">
        <v>86</v>
      </c>
      <c r="P54" s="40" t="n">
        <v>64</v>
      </c>
      <c r="Q54" s="40" t="s">
        <v>41</v>
      </c>
      <c r="R54" s="40" t="n">
        <v>87</v>
      </c>
      <c r="S54" s="40" t="n">
        <v>73</v>
      </c>
      <c r="T54" s="40" t="s">
        <v>41</v>
      </c>
      <c r="U54" s="42"/>
      <c r="V54" s="42"/>
      <c r="W54" s="66"/>
      <c r="X54" s="67" t="n">
        <f aca="false">F54</f>
        <v>101</v>
      </c>
      <c r="Y54" s="67" t="n">
        <f aca="false">I54</f>
        <v>2</v>
      </c>
      <c r="Z54" s="67" t="n">
        <f aca="false">L54</f>
        <v>41</v>
      </c>
      <c r="AA54" s="67" t="n">
        <f aca="false">O54</f>
        <v>86</v>
      </c>
      <c r="AB54" s="67" t="n">
        <f aca="false">R54</f>
        <v>87</v>
      </c>
      <c r="AC54" s="67" t="n">
        <f aca="false">U54</f>
        <v>0</v>
      </c>
      <c r="AD54" s="68" t="n">
        <f aca="false">G54</f>
        <v>80</v>
      </c>
      <c r="AE54" s="68" t="n">
        <f aca="false">J54</f>
        <v>71</v>
      </c>
      <c r="AF54" s="68" t="n">
        <f aca="false">M54</f>
        <v>56</v>
      </c>
      <c r="AG54" s="68" t="n">
        <f aca="false">P54</f>
        <v>64</v>
      </c>
      <c r="AH54" s="68" t="n">
        <f aca="false">S54</f>
        <v>73</v>
      </c>
      <c r="AI54" s="68" t="n">
        <f aca="false">V54</f>
        <v>0</v>
      </c>
      <c r="AJ54" s="69" t="str">
        <f aca="false">H54</f>
        <v>B2</v>
      </c>
      <c r="AK54" s="69" t="str">
        <f aca="false">K54</f>
        <v>C1</v>
      </c>
      <c r="AL54" s="69" t="str">
        <f aca="false">N54</f>
        <v>C1</v>
      </c>
      <c r="AM54" s="69" t="str">
        <f aca="false">Q54</f>
        <v>B2</v>
      </c>
      <c r="AN54" s="69" t="str">
        <f aca="false">T54</f>
        <v>B2</v>
      </c>
      <c r="AO54" s="69" t="n">
        <f aca="false">W54</f>
        <v>0</v>
      </c>
      <c r="AP54" s="70" t="n">
        <f aca="false">IFERROR(LARGE(AD54:AI54,1),0)</f>
        <v>80</v>
      </c>
      <c r="AQ54" s="70" t="n">
        <f aca="false">IFERROR(LARGE(AD54:AI54,2),0)</f>
        <v>73</v>
      </c>
      <c r="AR54" s="70" t="n">
        <f aca="false">IFERROR(LARGE(AD54:AI54,3),0)</f>
        <v>71</v>
      </c>
      <c r="AS54" s="70" t="n">
        <f aca="false">IFERROR(LARGE(AD54:AI54,4),0)</f>
        <v>64</v>
      </c>
      <c r="AT54" s="70" t="n">
        <f aca="false">IFERROR(LARGE(AD54:AI54,5),0)</f>
        <v>56</v>
      </c>
      <c r="AU54" s="71" t="n">
        <f aca="false">IFERROR(INDEX(X54:AC54,SMALL(IF(AD54:AI54=AV54,COLUMN(AD54:AI54)-COLUMN(AD54)+1),COUNTIF(AP54:AP54,AV54))),0)</f>
        <v>101</v>
      </c>
      <c r="AV54" s="71" t="n">
        <f aca="false">IFERROR(LARGE(AD54:AI54,1),0)</f>
        <v>80</v>
      </c>
      <c r="AW54" s="71" t="str">
        <f aca="false">IFERROR(INDEX(AJ54:AO54,SMALL(IF(AD54:AI54=AV54,COLUMN(AD54:AI54)-COLUMN(AD54)+1),COUNTIF(AP54:AP54,AV54))),0)</f>
        <v>B2</v>
      </c>
      <c r="AX54" s="72" t="n">
        <f aca="false">IFERROR(INDEX(X54:AC54,SMALL(IF(AD54:AI54=AY54,COLUMN(AD54:AI54)-COLUMN(AD54)+1),COUNTIF(AP54:AQ54,AY54))),0)</f>
        <v>87</v>
      </c>
      <c r="AY54" s="72" t="n">
        <f aca="false">IFERROR(LARGE(AD54:AI54,2),0)</f>
        <v>73</v>
      </c>
      <c r="AZ54" s="73" t="str">
        <f aca="false">IFERROR(INDEX(AJ54:AO54,SMALL(IF(AD54:AI54=AY54,COLUMN(AD54:AI54)-COLUMN(AD54)+1),COUNTIF(AP54:AQ54,AY54))),0)</f>
        <v>B2</v>
      </c>
      <c r="BA54" s="74" t="n">
        <f aca="false">IFERROR(INDEX(X54:AC54,SMALL(IF(AD54:AI54=BB54,COLUMN(AD54:AI54)-COLUMN(AD54)+1),COUNTIF(AP54:AR54,BB54))),0)</f>
        <v>2</v>
      </c>
      <c r="BB54" s="74" t="n">
        <f aca="false">IFERROR(LARGE(AD54:AI54,3),0)</f>
        <v>71</v>
      </c>
      <c r="BC54" s="74" t="str">
        <f aca="false">IFERROR(INDEX(AJ54:AO54,SMALL(IF(AD54:AI54=BB54,COLUMN(AD54:AI54)-COLUMN(AD54)+1),COUNTIF(AP54:AR54,BB54))),0)</f>
        <v>C1</v>
      </c>
      <c r="BD54" s="75" t="n">
        <f aca="false">IFERROR(INDEX(X54:AC54,SMALL(IF(AD54:AI54=BE54,COLUMN(AD54:AI54)-COLUMN(AD54)+1),COUNTIF(AP54:AS54,BE54))),0)</f>
        <v>86</v>
      </c>
      <c r="BE54" s="75" t="n">
        <f aca="false">IFERROR(LARGE(AD54:AI54,4),0)</f>
        <v>64</v>
      </c>
      <c r="BF54" s="75" t="str">
        <f aca="false">IFERROR(INDEX(AJ54:AO54,SMALL(IF(AD54:AI54=BE54,COLUMN(AD54:AI54)-COLUMN(AD54)+1),COUNTIF(AP54:AS54,BE54))),0)</f>
        <v>B2</v>
      </c>
      <c r="BG54" s="76" t="n">
        <f aca="false">IFERROR(INDEX(X54:AC54,SMALL(IF(AD54:AI54=BH54,COLUMN(AD54:AI54)-COLUMN(AD54)+1),COUNTIF(AP54:AT54,BH54))),0)</f>
        <v>41</v>
      </c>
      <c r="BH54" s="76" t="n">
        <f aca="false">IFERROR(LARGE(AD54:AI54,5),0)</f>
        <v>56</v>
      </c>
      <c r="BI54" s="76" t="str">
        <f aca="false">IFERROR(INDEX(AJ54:AO54,SMALL(IF(AD54:AI54=BH54,COLUMN(AD54:AI54)-COLUMN(AD54)+1),COUNTIF(AP54:AT54,BH54))),0)</f>
        <v>C1</v>
      </c>
      <c r="BJ54" s="77" t="n">
        <f aca="false">IF(COUNTIF(AD54:AI54,0)=0,IF(COUNTIFS(AD54:AI54,"*F*")=0,SUM(LARGE(AD54:AI54,{1,2,3,4,5})),IF(COUNTIFS(AD54:AI54,"*F*")=1,SUM(LARGE(AD54:AI54,{1,2,3,4,5})),IF(COUNTIFS(AD54:AI54,"*F*")=2,"C",IF(COUNTIFS(AD54:AI54,"*F*")&gt;2,"F")))),IF(COUNTIFS(AD54:AH54,"*F*")=0,SUM(AD54:AH54),IF(COUNTIFS(AD54:AH54,"*F*")=1,"C",IF(COUNTIFS(AD54:AH54,"*F*")&gt;=2,"F"))))</f>
        <v>344</v>
      </c>
      <c r="BK54" s="78" t="n">
        <f aca="false">IFERROR(BJ54/5,BJ54)</f>
        <v>68.8</v>
      </c>
    </row>
    <row r="55" customFormat="false" ht="15" hidden="false" customHeight="false" outlineLevel="0" collapsed="false">
      <c r="A55" s="64" t="n">
        <v>53</v>
      </c>
      <c r="B55" s="65" t="s">
        <v>12</v>
      </c>
      <c r="C55" s="38" t="n">
        <v>2306878</v>
      </c>
      <c r="D55" s="39" t="s">
        <v>100</v>
      </c>
      <c r="E55" s="39" t="s">
        <v>19</v>
      </c>
      <c r="F55" s="40" t="n">
        <v>101</v>
      </c>
      <c r="G55" s="40" t="n">
        <v>70</v>
      </c>
      <c r="H55" s="40" t="s">
        <v>47</v>
      </c>
      <c r="I55" s="40" t="n">
        <v>2</v>
      </c>
      <c r="J55" s="40" t="n">
        <v>71</v>
      </c>
      <c r="K55" s="40" t="s">
        <v>48</v>
      </c>
      <c r="L55" s="40" t="n">
        <v>41</v>
      </c>
      <c r="M55" s="40" t="n">
        <v>42</v>
      </c>
      <c r="N55" s="40" t="s">
        <v>47</v>
      </c>
      <c r="O55" s="40" t="n">
        <v>86</v>
      </c>
      <c r="P55" s="40" t="n">
        <v>61</v>
      </c>
      <c r="Q55" s="40" t="s">
        <v>41</v>
      </c>
      <c r="R55" s="40" t="n">
        <v>87</v>
      </c>
      <c r="S55" s="40" t="n">
        <v>54</v>
      </c>
      <c r="T55" s="40" t="s">
        <v>47</v>
      </c>
      <c r="U55" s="42"/>
      <c r="V55" s="42"/>
      <c r="W55" s="66"/>
      <c r="X55" s="67" t="n">
        <f aca="false">F55</f>
        <v>101</v>
      </c>
      <c r="Y55" s="67" t="n">
        <f aca="false">I55</f>
        <v>2</v>
      </c>
      <c r="Z55" s="67" t="n">
        <f aca="false">L55</f>
        <v>41</v>
      </c>
      <c r="AA55" s="67" t="n">
        <f aca="false">O55</f>
        <v>86</v>
      </c>
      <c r="AB55" s="67" t="n">
        <f aca="false">R55</f>
        <v>87</v>
      </c>
      <c r="AC55" s="67" t="n">
        <f aca="false">U55</f>
        <v>0</v>
      </c>
      <c r="AD55" s="68" t="n">
        <f aca="false">G55</f>
        <v>70</v>
      </c>
      <c r="AE55" s="68" t="n">
        <f aca="false">J55</f>
        <v>71</v>
      </c>
      <c r="AF55" s="68" t="n">
        <f aca="false">M55</f>
        <v>42</v>
      </c>
      <c r="AG55" s="68" t="n">
        <f aca="false">P55</f>
        <v>61</v>
      </c>
      <c r="AH55" s="68" t="n">
        <f aca="false">S55</f>
        <v>54</v>
      </c>
      <c r="AI55" s="68" t="n">
        <f aca="false">V55</f>
        <v>0</v>
      </c>
      <c r="AJ55" s="69" t="str">
        <f aca="false">H55</f>
        <v>C2</v>
      </c>
      <c r="AK55" s="69" t="str">
        <f aca="false">K55</f>
        <v>C1</v>
      </c>
      <c r="AL55" s="69" t="str">
        <f aca="false">N55</f>
        <v>C2</v>
      </c>
      <c r="AM55" s="69" t="str">
        <f aca="false">Q55</f>
        <v>B2</v>
      </c>
      <c r="AN55" s="69" t="str">
        <f aca="false">T55</f>
        <v>C2</v>
      </c>
      <c r="AO55" s="69" t="n">
        <f aca="false">W55</f>
        <v>0</v>
      </c>
      <c r="AP55" s="70" t="n">
        <f aca="false">IFERROR(LARGE(AD55:AI55,1),0)</f>
        <v>71</v>
      </c>
      <c r="AQ55" s="70" t="n">
        <f aca="false">IFERROR(LARGE(AD55:AI55,2),0)</f>
        <v>70</v>
      </c>
      <c r="AR55" s="70" t="n">
        <f aca="false">IFERROR(LARGE(AD55:AI55,3),0)</f>
        <v>61</v>
      </c>
      <c r="AS55" s="70" t="n">
        <f aca="false">IFERROR(LARGE(AD55:AI55,4),0)</f>
        <v>54</v>
      </c>
      <c r="AT55" s="70" t="n">
        <f aca="false">IFERROR(LARGE(AD55:AI55,5),0)</f>
        <v>42</v>
      </c>
      <c r="AU55" s="71" t="n">
        <f aca="false">IFERROR(INDEX(X55:AC55,SMALL(IF(AD55:AI55=AV55,COLUMN(AD55:AI55)-COLUMN(AD55)+1),COUNTIF(AP55:AP55,AV55))),0)</f>
        <v>2</v>
      </c>
      <c r="AV55" s="71" t="n">
        <f aca="false">IFERROR(LARGE(AD55:AI55,1),0)</f>
        <v>71</v>
      </c>
      <c r="AW55" s="71" t="str">
        <f aca="false">IFERROR(INDEX(AJ55:AO55,SMALL(IF(AD55:AI55=AV55,COLUMN(AD55:AI55)-COLUMN(AD55)+1),COUNTIF(AP55:AP55,AV55))),0)</f>
        <v>C1</v>
      </c>
      <c r="AX55" s="72" t="n">
        <f aca="false">IFERROR(INDEX(X55:AC55,SMALL(IF(AD55:AI55=AY55,COLUMN(AD55:AI55)-COLUMN(AD55)+1),COUNTIF(AP55:AQ55,AY55))),0)</f>
        <v>101</v>
      </c>
      <c r="AY55" s="72" t="n">
        <f aca="false">IFERROR(LARGE(AD55:AI55,2),0)</f>
        <v>70</v>
      </c>
      <c r="AZ55" s="73" t="str">
        <f aca="false">IFERROR(INDEX(AJ55:AO55,SMALL(IF(AD55:AI55=AY55,COLUMN(AD55:AI55)-COLUMN(AD55)+1),COUNTIF(AP55:AQ55,AY55))),0)</f>
        <v>C2</v>
      </c>
      <c r="BA55" s="74" t="n">
        <f aca="false">IFERROR(INDEX(X55:AC55,SMALL(IF(AD55:AI55=BB55,COLUMN(AD55:AI55)-COLUMN(AD55)+1),COUNTIF(AP55:AR55,BB55))),0)</f>
        <v>86</v>
      </c>
      <c r="BB55" s="74" t="n">
        <f aca="false">IFERROR(LARGE(AD55:AI55,3),0)</f>
        <v>61</v>
      </c>
      <c r="BC55" s="74" t="str">
        <f aca="false">IFERROR(INDEX(AJ55:AO55,SMALL(IF(AD55:AI55=BB55,COLUMN(AD55:AI55)-COLUMN(AD55)+1),COUNTIF(AP55:AR55,BB55))),0)</f>
        <v>B2</v>
      </c>
      <c r="BD55" s="75" t="n">
        <f aca="false">IFERROR(INDEX(X55:AC55,SMALL(IF(AD55:AI55=BE55,COLUMN(AD55:AI55)-COLUMN(AD55)+1),COUNTIF(AP55:AS55,BE55))),0)</f>
        <v>87</v>
      </c>
      <c r="BE55" s="75" t="n">
        <f aca="false">IFERROR(LARGE(AD55:AI55,4),0)</f>
        <v>54</v>
      </c>
      <c r="BF55" s="75" t="str">
        <f aca="false">IFERROR(INDEX(AJ55:AO55,SMALL(IF(AD55:AI55=BE55,COLUMN(AD55:AI55)-COLUMN(AD55)+1),COUNTIF(AP55:AS55,BE55))),0)</f>
        <v>C2</v>
      </c>
      <c r="BG55" s="76" t="n">
        <f aca="false">IFERROR(INDEX(X55:AC55,SMALL(IF(AD55:AI55=BH55,COLUMN(AD55:AI55)-COLUMN(AD55)+1),COUNTIF(AP55:AT55,BH55))),0)</f>
        <v>41</v>
      </c>
      <c r="BH55" s="76" t="n">
        <f aca="false">IFERROR(LARGE(AD55:AI55,5),0)</f>
        <v>42</v>
      </c>
      <c r="BI55" s="76" t="str">
        <f aca="false">IFERROR(INDEX(AJ55:AO55,SMALL(IF(AD55:AI55=BH55,COLUMN(AD55:AI55)-COLUMN(AD55)+1),COUNTIF(AP55:AT55,BH55))),0)</f>
        <v>C2</v>
      </c>
      <c r="BJ55" s="77" t="n">
        <f aca="false">IF(COUNTIF(AD55:AI55,0)=0,IF(COUNTIFS(AD55:AI55,"*F*")=0,SUM(LARGE(AD55:AI55,{1,2,3,4,5})),IF(COUNTIFS(AD55:AI55,"*F*")=1,SUM(LARGE(AD55:AI55,{1,2,3,4,5})),IF(COUNTIFS(AD55:AI55,"*F*")=2,"C",IF(COUNTIFS(AD55:AI55,"*F*")&gt;2,"F")))),IF(COUNTIFS(AD55:AH55,"*F*")=0,SUM(AD55:AH55),IF(COUNTIFS(AD55:AH55,"*F*")=1,"C",IF(COUNTIFS(AD55:AH55,"*F*")&gt;=2,"F"))))</f>
        <v>298</v>
      </c>
      <c r="BK55" s="78" t="n">
        <f aca="false">IFERROR(BJ55/5,BJ55)</f>
        <v>59.6</v>
      </c>
    </row>
    <row r="56" customFormat="false" ht="15" hidden="false" customHeight="true" outlineLevel="0" collapsed="false">
      <c r="A56" s="64" t="n">
        <v>54</v>
      </c>
      <c r="B56" s="65" t="s">
        <v>12</v>
      </c>
      <c r="C56" s="38" t="n">
        <v>2306879</v>
      </c>
      <c r="D56" s="39" t="s">
        <v>101</v>
      </c>
      <c r="E56" s="39" t="s">
        <v>19</v>
      </c>
      <c r="F56" s="40" t="n">
        <v>101</v>
      </c>
      <c r="G56" s="40" t="n">
        <v>97</v>
      </c>
      <c r="H56" s="40" t="s">
        <v>44</v>
      </c>
      <c r="I56" s="40" t="n">
        <v>2</v>
      </c>
      <c r="J56" s="40" t="n">
        <v>95</v>
      </c>
      <c r="K56" s="40" t="s">
        <v>44</v>
      </c>
      <c r="L56" s="40" t="n">
        <v>41</v>
      </c>
      <c r="M56" s="40" t="n">
        <v>99</v>
      </c>
      <c r="N56" s="40" t="s">
        <v>44</v>
      </c>
      <c r="O56" s="40" t="n">
        <v>86</v>
      </c>
      <c r="P56" s="40" t="n">
        <v>95</v>
      </c>
      <c r="Q56" s="40" t="s">
        <v>44</v>
      </c>
      <c r="R56" s="40" t="n">
        <v>87</v>
      </c>
      <c r="S56" s="40" t="n">
        <v>100</v>
      </c>
      <c r="T56" s="40" t="s">
        <v>44</v>
      </c>
      <c r="U56" s="42"/>
      <c r="V56" s="42"/>
      <c r="W56" s="66"/>
      <c r="X56" s="67" t="n">
        <f aca="false">F56</f>
        <v>101</v>
      </c>
      <c r="Y56" s="67" t="n">
        <f aca="false">I56</f>
        <v>2</v>
      </c>
      <c r="Z56" s="67" t="n">
        <f aca="false">L56</f>
        <v>41</v>
      </c>
      <c r="AA56" s="67" t="n">
        <f aca="false">O56</f>
        <v>86</v>
      </c>
      <c r="AB56" s="67" t="n">
        <f aca="false">R56</f>
        <v>87</v>
      </c>
      <c r="AC56" s="67" t="n">
        <f aca="false">U56</f>
        <v>0</v>
      </c>
      <c r="AD56" s="68" t="n">
        <f aca="false">G56</f>
        <v>97</v>
      </c>
      <c r="AE56" s="68" t="n">
        <f aca="false">J56</f>
        <v>95</v>
      </c>
      <c r="AF56" s="68" t="n">
        <f aca="false">M56</f>
        <v>99</v>
      </c>
      <c r="AG56" s="68" t="n">
        <f aca="false">P56</f>
        <v>95</v>
      </c>
      <c r="AH56" s="68" t="n">
        <f aca="false">S56</f>
        <v>100</v>
      </c>
      <c r="AI56" s="68" t="n">
        <f aca="false">V56</f>
        <v>0</v>
      </c>
      <c r="AJ56" s="69" t="str">
        <f aca="false">H56</f>
        <v>A1</v>
      </c>
      <c r="AK56" s="69" t="str">
        <f aca="false">K56</f>
        <v>A1</v>
      </c>
      <c r="AL56" s="69" t="str">
        <f aca="false">N56</f>
        <v>A1</v>
      </c>
      <c r="AM56" s="69" t="str">
        <f aca="false">Q56</f>
        <v>A1</v>
      </c>
      <c r="AN56" s="69" t="str">
        <f aca="false">T56</f>
        <v>A1</v>
      </c>
      <c r="AO56" s="69" t="n">
        <f aca="false">W56</f>
        <v>0</v>
      </c>
      <c r="AP56" s="70" t="n">
        <f aca="false">IFERROR(LARGE(AD56:AI56,1),0)</f>
        <v>100</v>
      </c>
      <c r="AQ56" s="70" t="n">
        <f aca="false">IFERROR(LARGE(AD56:AI56,2),0)</f>
        <v>99</v>
      </c>
      <c r="AR56" s="70" t="n">
        <f aca="false">IFERROR(LARGE(AD56:AI56,3),0)</f>
        <v>97</v>
      </c>
      <c r="AS56" s="70" t="n">
        <f aca="false">IFERROR(LARGE(AD56:AI56,4),0)</f>
        <v>95</v>
      </c>
      <c r="AT56" s="70" t="n">
        <f aca="false">IFERROR(LARGE(AD56:AI56,5),0)</f>
        <v>95</v>
      </c>
      <c r="AU56" s="71" t="n">
        <f aca="false">IFERROR(INDEX(X56:AC56,SMALL(IF(AD56:AI56=AV56,COLUMN(AD56:AI56)-COLUMN(AD56)+1),COUNTIF(AP56:AP56,AV56))),0)</f>
        <v>87</v>
      </c>
      <c r="AV56" s="71" t="n">
        <f aca="false">IFERROR(LARGE(AD56:AI56,1),0)</f>
        <v>100</v>
      </c>
      <c r="AW56" s="71" t="str">
        <f aca="false">IFERROR(INDEX(AJ56:AO56,SMALL(IF(AD56:AI56=AV56,COLUMN(AD56:AI56)-COLUMN(AD56)+1),COUNTIF(AP56:AP56,AV56))),0)</f>
        <v>A1</v>
      </c>
      <c r="AX56" s="72" t="n">
        <f aca="false">IFERROR(INDEX(X56:AC56,SMALL(IF(AD56:AI56=AY56,COLUMN(AD56:AI56)-COLUMN(AD56)+1),COUNTIF(AP56:AQ56,AY56))),0)</f>
        <v>41</v>
      </c>
      <c r="AY56" s="72" t="n">
        <f aca="false">IFERROR(LARGE(AD56:AI56,2),0)</f>
        <v>99</v>
      </c>
      <c r="AZ56" s="73" t="str">
        <f aca="false">IFERROR(INDEX(AJ56:AO56,SMALL(IF(AD56:AI56=AY56,COLUMN(AD56:AI56)-COLUMN(AD56)+1),COUNTIF(AP56:AQ56,AY56))),0)</f>
        <v>A1</v>
      </c>
      <c r="BA56" s="74" t="n">
        <f aca="false">IFERROR(INDEX(X56:AC56,SMALL(IF(AD56:AI56=BB56,COLUMN(AD56:AI56)-COLUMN(AD56)+1),COUNTIF(AP56:AR56,BB56))),0)</f>
        <v>101</v>
      </c>
      <c r="BB56" s="74" t="n">
        <f aca="false">IFERROR(LARGE(AD56:AI56,3),0)</f>
        <v>97</v>
      </c>
      <c r="BC56" s="74" t="str">
        <f aca="false">IFERROR(INDEX(AJ56:AO56,SMALL(IF(AD56:AI56=BB56,COLUMN(AD56:AI56)-COLUMN(AD56)+1),COUNTIF(AP56:AR56,BB56))),0)</f>
        <v>A1</v>
      </c>
      <c r="BD56" s="75" t="n">
        <f aca="false">IFERROR(INDEX(X56:AC56,SMALL(IF(AD56:AI56=BE56,COLUMN(AD56:AI56)-COLUMN(AD56)+1),COUNTIF(AP56:AS56,BE56))),0)</f>
        <v>2</v>
      </c>
      <c r="BE56" s="75" t="n">
        <f aca="false">IFERROR(LARGE(AD56:AI56,4),0)</f>
        <v>95</v>
      </c>
      <c r="BF56" s="75" t="str">
        <f aca="false">IFERROR(INDEX(AJ56:AO56,SMALL(IF(AD56:AI56=BE56,COLUMN(AD56:AI56)-COLUMN(AD56)+1),COUNTIF(AP56:AS56,BE56))),0)</f>
        <v>A1</v>
      </c>
      <c r="BG56" s="76" t="n">
        <f aca="false">IFERROR(INDEX(X56:AC56,SMALL(IF(AD56:AI56=BH56,COLUMN(AD56:AI56)-COLUMN(AD56)+1),COUNTIF(AP56:AT56,BH56))),0)</f>
        <v>86</v>
      </c>
      <c r="BH56" s="76" t="n">
        <f aca="false">IFERROR(LARGE(AD56:AI56,5),0)</f>
        <v>95</v>
      </c>
      <c r="BI56" s="76" t="str">
        <f aca="false">IFERROR(INDEX(AJ56:AO56,SMALL(IF(AD56:AI56=BH56,COLUMN(AD56:AI56)-COLUMN(AD56)+1),COUNTIF(AP56:AT56,BH56))),0)</f>
        <v>A1</v>
      </c>
      <c r="BJ56" s="77" t="n">
        <f aca="false">IF(COUNTIF(AD56:AI56,0)=0,IF(COUNTIFS(AD56:AI56,"*F*")=0,SUM(LARGE(AD56:AI56,{1,2,3,4,5})),IF(COUNTIFS(AD56:AI56,"*F*")=1,SUM(LARGE(AD56:AI56,{1,2,3,4,5})),IF(COUNTIFS(AD56:AI56,"*F*")=2,"C",IF(COUNTIFS(AD56:AI56,"*F*")&gt;2,"F")))),IF(COUNTIFS(AD56:AH56,"*F*")=0,SUM(AD56:AH56),IF(COUNTIFS(AD56:AH56,"*F*")=1,"C",IF(COUNTIFS(AD56:AH56,"*F*")&gt;=2,"F"))))</f>
        <v>486</v>
      </c>
      <c r="BK56" s="78" t="n">
        <f aca="false">IFERROR(BJ56/5,BJ56)</f>
        <v>97.2</v>
      </c>
    </row>
    <row r="57" customFormat="false" ht="15" hidden="false" customHeight="false" outlineLevel="0" collapsed="false">
      <c r="A57" s="64" t="n">
        <v>55</v>
      </c>
      <c r="B57" s="65" t="s">
        <v>12</v>
      </c>
      <c r="C57" s="38" t="n">
        <v>2306880</v>
      </c>
      <c r="D57" s="39" t="s">
        <v>102</v>
      </c>
      <c r="E57" s="39" t="s">
        <v>15</v>
      </c>
      <c r="F57" s="40" t="n">
        <v>101</v>
      </c>
      <c r="G57" s="40" t="n">
        <v>67</v>
      </c>
      <c r="H57" s="40" t="s">
        <v>47</v>
      </c>
      <c r="I57" s="40" t="n">
        <v>2</v>
      </c>
      <c r="J57" s="40" t="n">
        <v>68</v>
      </c>
      <c r="K57" s="40" t="s">
        <v>48</v>
      </c>
      <c r="L57" s="40" t="n">
        <v>41</v>
      </c>
      <c r="M57" s="40" t="n">
        <v>51</v>
      </c>
      <c r="N57" s="40" t="s">
        <v>48</v>
      </c>
      <c r="O57" s="40" t="n">
        <v>86</v>
      </c>
      <c r="P57" s="40" t="n">
        <v>51</v>
      </c>
      <c r="Q57" s="40" t="s">
        <v>48</v>
      </c>
      <c r="R57" s="40" t="n">
        <v>87</v>
      </c>
      <c r="S57" s="40" t="n">
        <v>44</v>
      </c>
      <c r="T57" s="40" t="s">
        <v>52</v>
      </c>
      <c r="U57" s="42"/>
      <c r="V57" s="42"/>
      <c r="W57" s="66"/>
      <c r="X57" s="67" t="n">
        <f aca="false">F57</f>
        <v>101</v>
      </c>
      <c r="Y57" s="67" t="n">
        <f aca="false">I57</f>
        <v>2</v>
      </c>
      <c r="Z57" s="67" t="n">
        <f aca="false">L57</f>
        <v>41</v>
      </c>
      <c r="AA57" s="67" t="n">
        <f aca="false">O57</f>
        <v>86</v>
      </c>
      <c r="AB57" s="67" t="n">
        <f aca="false">R57</f>
        <v>87</v>
      </c>
      <c r="AC57" s="67" t="n">
        <f aca="false">U57</f>
        <v>0</v>
      </c>
      <c r="AD57" s="68" t="n">
        <f aca="false">G57</f>
        <v>67</v>
      </c>
      <c r="AE57" s="68" t="n">
        <f aca="false">J57</f>
        <v>68</v>
      </c>
      <c r="AF57" s="68" t="n">
        <f aca="false">M57</f>
        <v>51</v>
      </c>
      <c r="AG57" s="68" t="n">
        <f aca="false">P57</f>
        <v>51</v>
      </c>
      <c r="AH57" s="68" t="n">
        <f aca="false">S57</f>
        <v>44</v>
      </c>
      <c r="AI57" s="68" t="n">
        <f aca="false">V57</f>
        <v>0</v>
      </c>
      <c r="AJ57" s="69" t="str">
        <f aca="false">H57</f>
        <v>C2</v>
      </c>
      <c r="AK57" s="69" t="str">
        <f aca="false">K57</f>
        <v>C1</v>
      </c>
      <c r="AL57" s="69" t="str">
        <f aca="false">N57</f>
        <v>C1</v>
      </c>
      <c r="AM57" s="69" t="str">
        <f aca="false">Q57</f>
        <v>C1</v>
      </c>
      <c r="AN57" s="69" t="str">
        <f aca="false">T57</f>
        <v>D1</v>
      </c>
      <c r="AO57" s="69" t="n">
        <f aca="false">W57</f>
        <v>0</v>
      </c>
      <c r="AP57" s="70" t="n">
        <f aca="false">IFERROR(LARGE(AD57:AI57,1),0)</f>
        <v>68</v>
      </c>
      <c r="AQ57" s="70" t="n">
        <f aca="false">IFERROR(LARGE(AD57:AI57,2),0)</f>
        <v>67</v>
      </c>
      <c r="AR57" s="70" t="n">
        <f aca="false">IFERROR(LARGE(AD57:AI57,3),0)</f>
        <v>51</v>
      </c>
      <c r="AS57" s="70" t="n">
        <f aca="false">IFERROR(LARGE(AD57:AI57,4),0)</f>
        <v>51</v>
      </c>
      <c r="AT57" s="70" t="n">
        <f aca="false">IFERROR(LARGE(AD57:AI57,5),0)</f>
        <v>44</v>
      </c>
      <c r="AU57" s="71" t="n">
        <f aca="false">IFERROR(INDEX(X57:AC57,SMALL(IF(AD57:AI57=AV57,COLUMN(AD57:AI57)-COLUMN(AD57)+1),COUNTIF(AP57:AP57,AV57))),0)</f>
        <v>2</v>
      </c>
      <c r="AV57" s="71" t="n">
        <f aca="false">IFERROR(LARGE(AD57:AI57,1),0)</f>
        <v>68</v>
      </c>
      <c r="AW57" s="71" t="str">
        <f aca="false">IFERROR(INDEX(AJ57:AO57,SMALL(IF(AD57:AI57=AV57,COLUMN(AD57:AI57)-COLUMN(AD57)+1),COUNTIF(AP57:AP57,AV57))),0)</f>
        <v>C1</v>
      </c>
      <c r="AX57" s="72" t="n">
        <f aca="false">IFERROR(INDEX(X57:AC57,SMALL(IF(AD57:AI57=AY57,COLUMN(AD57:AI57)-COLUMN(AD57)+1),COUNTIF(AP57:AQ57,AY57))),0)</f>
        <v>101</v>
      </c>
      <c r="AY57" s="72" t="n">
        <f aca="false">IFERROR(LARGE(AD57:AI57,2),0)</f>
        <v>67</v>
      </c>
      <c r="AZ57" s="73" t="str">
        <f aca="false">IFERROR(INDEX(AJ57:AO57,SMALL(IF(AD57:AI57=AY57,COLUMN(AD57:AI57)-COLUMN(AD57)+1),COUNTIF(AP57:AQ57,AY57))),0)</f>
        <v>C2</v>
      </c>
      <c r="BA57" s="74" t="n">
        <f aca="false">IFERROR(INDEX(X57:AC57,SMALL(IF(AD57:AI57=BB57,COLUMN(AD57:AI57)-COLUMN(AD57)+1),COUNTIF(AP57:AR57,BB57))),0)</f>
        <v>41</v>
      </c>
      <c r="BB57" s="74" t="n">
        <f aca="false">IFERROR(LARGE(AD57:AI57,3),0)</f>
        <v>51</v>
      </c>
      <c r="BC57" s="74" t="str">
        <f aca="false">IFERROR(INDEX(AJ57:AO57,SMALL(IF(AD57:AI57=BB57,COLUMN(AD57:AI57)-COLUMN(AD57)+1),COUNTIF(AP57:AR57,BB57))),0)</f>
        <v>C1</v>
      </c>
      <c r="BD57" s="75" t="n">
        <f aca="false">IFERROR(INDEX(X57:AC57,SMALL(IF(AD57:AI57=BE57,COLUMN(AD57:AI57)-COLUMN(AD57)+1),COUNTIF(AP57:AS57,BE57))),0)</f>
        <v>86</v>
      </c>
      <c r="BE57" s="75" t="n">
        <f aca="false">IFERROR(LARGE(AD57:AI57,4),0)</f>
        <v>51</v>
      </c>
      <c r="BF57" s="75" t="str">
        <f aca="false">IFERROR(INDEX(AJ57:AO57,SMALL(IF(AD57:AI57=BE57,COLUMN(AD57:AI57)-COLUMN(AD57)+1),COUNTIF(AP57:AS57,BE57))),0)</f>
        <v>C1</v>
      </c>
      <c r="BG57" s="76" t="n">
        <f aca="false">IFERROR(INDEX(X57:AC57,SMALL(IF(AD57:AI57=BH57,COLUMN(AD57:AI57)-COLUMN(AD57)+1),COUNTIF(AP57:AT57,BH57))),0)</f>
        <v>87</v>
      </c>
      <c r="BH57" s="76" t="n">
        <f aca="false">IFERROR(LARGE(AD57:AI57,5),0)</f>
        <v>44</v>
      </c>
      <c r="BI57" s="76" t="str">
        <f aca="false">IFERROR(INDEX(AJ57:AO57,SMALL(IF(AD57:AI57=BH57,COLUMN(AD57:AI57)-COLUMN(AD57)+1),COUNTIF(AP57:AT57,BH57))),0)</f>
        <v>D1</v>
      </c>
      <c r="BJ57" s="77" t="n">
        <f aca="false">IF(COUNTIF(AD57:AI57,0)=0,IF(COUNTIFS(AD57:AI57,"*F*")=0,SUM(LARGE(AD57:AI57,{1,2,3,4,5})),IF(COUNTIFS(AD57:AI57,"*F*")=1,SUM(LARGE(AD57:AI57,{1,2,3,4,5})),IF(COUNTIFS(AD57:AI57,"*F*")=2,"C",IF(COUNTIFS(AD57:AI57,"*F*")&gt;2,"F")))),IF(COUNTIFS(AD57:AH57,"*F*")=0,SUM(AD57:AH57),IF(COUNTIFS(AD57:AH57,"*F*")=1,"C",IF(COUNTIFS(AD57:AH57,"*F*")&gt;=2,"F"))))</f>
        <v>281</v>
      </c>
      <c r="BK57" s="78" t="n">
        <f aca="false">IFERROR(BJ57/5,BJ57)</f>
        <v>56.2</v>
      </c>
    </row>
    <row r="58" customFormat="false" ht="15" hidden="false" customHeight="true" outlineLevel="0" collapsed="false">
      <c r="A58" s="64" t="n">
        <v>56</v>
      </c>
      <c r="B58" s="65" t="s">
        <v>12</v>
      </c>
      <c r="C58" s="38" t="n">
        <v>2306881</v>
      </c>
      <c r="D58" s="39" t="s">
        <v>103</v>
      </c>
      <c r="E58" s="39" t="s">
        <v>15</v>
      </c>
      <c r="F58" s="40" t="n">
        <v>101</v>
      </c>
      <c r="G58" s="40" t="n">
        <v>71</v>
      </c>
      <c r="H58" s="40" t="s">
        <v>47</v>
      </c>
      <c r="I58" s="40" t="n">
        <v>2</v>
      </c>
      <c r="J58" s="40" t="n">
        <v>81</v>
      </c>
      <c r="K58" s="40" t="s">
        <v>42</v>
      </c>
      <c r="L58" s="40" t="n">
        <v>41</v>
      </c>
      <c r="M58" s="40" t="n">
        <v>66</v>
      </c>
      <c r="N58" s="40" t="s">
        <v>41</v>
      </c>
      <c r="O58" s="40" t="n">
        <v>86</v>
      </c>
      <c r="P58" s="40" t="n">
        <v>70</v>
      </c>
      <c r="Q58" s="40" t="s">
        <v>42</v>
      </c>
      <c r="R58" s="40" t="n">
        <v>87</v>
      </c>
      <c r="S58" s="40" t="n">
        <v>84</v>
      </c>
      <c r="T58" s="40" t="s">
        <v>45</v>
      </c>
      <c r="U58" s="42"/>
      <c r="V58" s="42"/>
      <c r="W58" s="66"/>
      <c r="X58" s="67" t="n">
        <f aca="false">F58</f>
        <v>101</v>
      </c>
      <c r="Y58" s="67" t="n">
        <f aca="false">I58</f>
        <v>2</v>
      </c>
      <c r="Z58" s="67" t="n">
        <f aca="false">L58</f>
        <v>41</v>
      </c>
      <c r="AA58" s="67" t="n">
        <f aca="false">O58</f>
        <v>86</v>
      </c>
      <c r="AB58" s="67" t="n">
        <f aca="false">R58</f>
        <v>87</v>
      </c>
      <c r="AC58" s="67" t="n">
        <f aca="false">U58</f>
        <v>0</v>
      </c>
      <c r="AD58" s="68" t="n">
        <f aca="false">G58</f>
        <v>71</v>
      </c>
      <c r="AE58" s="68" t="n">
        <f aca="false">J58</f>
        <v>81</v>
      </c>
      <c r="AF58" s="68" t="n">
        <f aca="false">M58</f>
        <v>66</v>
      </c>
      <c r="AG58" s="68" t="n">
        <f aca="false">P58</f>
        <v>70</v>
      </c>
      <c r="AH58" s="68" t="n">
        <f aca="false">S58</f>
        <v>84</v>
      </c>
      <c r="AI58" s="68" t="n">
        <f aca="false">V58</f>
        <v>0</v>
      </c>
      <c r="AJ58" s="69" t="str">
        <f aca="false">H58</f>
        <v>C2</v>
      </c>
      <c r="AK58" s="69" t="str">
        <f aca="false">K58</f>
        <v>B1</v>
      </c>
      <c r="AL58" s="69" t="str">
        <f aca="false">N58</f>
        <v>B2</v>
      </c>
      <c r="AM58" s="69" t="str">
        <f aca="false">Q58</f>
        <v>B1</v>
      </c>
      <c r="AN58" s="69" t="str">
        <f aca="false">T58</f>
        <v>A2</v>
      </c>
      <c r="AO58" s="69" t="n">
        <f aca="false">W58</f>
        <v>0</v>
      </c>
      <c r="AP58" s="70" t="n">
        <f aca="false">IFERROR(LARGE(AD58:AI58,1),0)</f>
        <v>84</v>
      </c>
      <c r="AQ58" s="70" t="n">
        <f aca="false">IFERROR(LARGE(AD58:AI58,2),0)</f>
        <v>81</v>
      </c>
      <c r="AR58" s="70" t="n">
        <f aca="false">IFERROR(LARGE(AD58:AI58,3),0)</f>
        <v>71</v>
      </c>
      <c r="AS58" s="70" t="n">
        <f aca="false">IFERROR(LARGE(AD58:AI58,4),0)</f>
        <v>70</v>
      </c>
      <c r="AT58" s="70" t="n">
        <f aca="false">IFERROR(LARGE(AD58:AI58,5),0)</f>
        <v>66</v>
      </c>
      <c r="AU58" s="71" t="n">
        <f aca="false">IFERROR(INDEX(X58:AC58,SMALL(IF(AD58:AI58=AV58,COLUMN(AD58:AI58)-COLUMN(AD58)+1),COUNTIF(AP58:AP58,AV58))),0)</f>
        <v>87</v>
      </c>
      <c r="AV58" s="71" t="n">
        <f aca="false">IFERROR(LARGE(AD58:AI58,1),0)</f>
        <v>84</v>
      </c>
      <c r="AW58" s="71" t="str">
        <f aca="false">IFERROR(INDEX(AJ58:AO58,SMALL(IF(AD58:AI58=AV58,COLUMN(AD58:AI58)-COLUMN(AD58)+1),COUNTIF(AP58:AP58,AV58))),0)</f>
        <v>A2</v>
      </c>
      <c r="AX58" s="72" t="n">
        <f aca="false">IFERROR(INDEX(X58:AC58,SMALL(IF(AD58:AI58=AY58,COLUMN(AD58:AI58)-COLUMN(AD58)+1),COUNTIF(AP58:AQ58,AY58))),0)</f>
        <v>2</v>
      </c>
      <c r="AY58" s="72" t="n">
        <f aca="false">IFERROR(LARGE(AD58:AI58,2),0)</f>
        <v>81</v>
      </c>
      <c r="AZ58" s="73" t="str">
        <f aca="false">IFERROR(INDEX(AJ58:AO58,SMALL(IF(AD58:AI58=AY58,COLUMN(AD58:AI58)-COLUMN(AD58)+1),COUNTIF(AP58:AQ58,AY58))),0)</f>
        <v>B1</v>
      </c>
      <c r="BA58" s="74" t="n">
        <f aca="false">IFERROR(INDEX(X58:AC58,SMALL(IF(AD58:AI58=BB58,COLUMN(AD58:AI58)-COLUMN(AD58)+1),COUNTIF(AP58:AR58,BB58))),0)</f>
        <v>101</v>
      </c>
      <c r="BB58" s="74" t="n">
        <f aca="false">IFERROR(LARGE(AD58:AI58,3),0)</f>
        <v>71</v>
      </c>
      <c r="BC58" s="74" t="str">
        <f aca="false">IFERROR(INDEX(AJ58:AO58,SMALL(IF(AD58:AI58=BB58,COLUMN(AD58:AI58)-COLUMN(AD58)+1),COUNTIF(AP58:AR58,BB58))),0)</f>
        <v>C2</v>
      </c>
      <c r="BD58" s="75" t="n">
        <f aca="false">IFERROR(INDEX(X58:AC58,SMALL(IF(AD58:AI58=BE58,COLUMN(AD58:AI58)-COLUMN(AD58)+1),COUNTIF(AP58:AS58,BE58))),0)</f>
        <v>86</v>
      </c>
      <c r="BE58" s="75" t="n">
        <f aca="false">IFERROR(LARGE(AD58:AI58,4),0)</f>
        <v>70</v>
      </c>
      <c r="BF58" s="75" t="str">
        <f aca="false">IFERROR(INDEX(AJ58:AO58,SMALL(IF(AD58:AI58=BE58,COLUMN(AD58:AI58)-COLUMN(AD58)+1),COUNTIF(AP58:AS58,BE58))),0)</f>
        <v>B1</v>
      </c>
      <c r="BG58" s="76" t="n">
        <f aca="false">IFERROR(INDEX(X58:AC58,SMALL(IF(AD58:AI58=BH58,COLUMN(AD58:AI58)-COLUMN(AD58)+1),COUNTIF(AP58:AT58,BH58))),0)</f>
        <v>41</v>
      </c>
      <c r="BH58" s="76" t="n">
        <f aca="false">IFERROR(LARGE(AD58:AI58,5),0)</f>
        <v>66</v>
      </c>
      <c r="BI58" s="76" t="str">
        <f aca="false">IFERROR(INDEX(AJ58:AO58,SMALL(IF(AD58:AI58=BH58,COLUMN(AD58:AI58)-COLUMN(AD58)+1),COUNTIF(AP58:AT58,BH58))),0)</f>
        <v>B2</v>
      </c>
      <c r="BJ58" s="77" t="n">
        <f aca="false">IF(COUNTIF(AD58:AI58,0)=0,IF(COUNTIFS(AD58:AI58,"*F*")=0,SUM(LARGE(AD58:AI58,{1,2,3,4,5})),IF(COUNTIFS(AD58:AI58,"*F*")=1,SUM(LARGE(AD58:AI58,{1,2,3,4,5})),IF(COUNTIFS(AD58:AI58,"*F*")=2,"C",IF(COUNTIFS(AD58:AI58,"*F*")&gt;2,"F")))),IF(COUNTIFS(AD58:AH58,"*F*")=0,SUM(AD58:AH58),IF(COUNTIFS(AD58:AH58,"*F*")=1,"C",IF(COUNTIFS(AD58:AH58,"*F*")&gt;=2,"F"))))</f>
        <v>372</v>
      </c>
      <c r="BK58" s="78" t="n">
        <f aca="false">IFERROR(BJ58/5,BJ58)</f>
        <v>74.4</v>
      </c>
    </row>
    <row r="59" customFormat="false" ht="15" hidden="false" customHeight="false" outlineLevel="0" collapsed="false">
      <c r="A59" s="64" t="n">
        <v>57</v>
      </c>
      <c r="B59" s="65" t="s">
        <v>12</v>
      </c>
      <c r="C59" s="38" t="n">
        <v>2306882</v>
      </c>
      <c r="D59" s="39" t="s">
        <v>104</v>
      </c>
      <c r="E59" s="39" t="s">
        <v>19</v>
      </c>
      <c r="F59" s="40" t="n">
        <v>101</v>
      </c>
      <c r="G59" s="40" t="n">
        <v>76</v>
      </c>
      <c r="H59" s="40" t="s">
        <v>48</v>
      </c>
      <c r="I59" s="40" t="n">
        <v>2</v>
      </c>
      <c r="J59" s="40" t="n">
        <v>81</v>
      </c>
      <c r="K59" s="40" t="s">
        <v>42</v>
      </c>
      <c r="L59" s="40" t="n">
        <v>41</v>
      </c>
      <c r="M59" s="40" t="n">
        <v>54</v>
      </c>
      <c r="N59" s="40" t="s">
        <v>48</v>
      </c>
      <c r="O59" s="40" t="n">
        <v>86</v>
      </c>
      <c r="P59" s="40" t="n">
        <v>50</v>
      </c>
      <c r="Q59" s="40" t="s">
        <v>48</v>
      </c>
      <c r="R59" s="40" t="n">
        <v>87</v>
      </c>
      <c r="S59" s="40" t="n">
        <v>66</v>
      </c>
      <c r="T59" s="40" t="s">
        <v>41</v>
      </c>
      <c r="U59" s="42"/>
      <c r="V59" s="42"/>
      <c r="W59" s="66"/>
      <c r="X59" s="67" t="n">
        <f aca="false">F59</f>
        <v>101</v>
      </c>
      <c r="Y59" s="67" t="n">
        <f aca="false">I59</f>
        <v>2</v>
      </c>
      <c r="Z59" s="67" t="n">
        <f aca="false">L59</f>
        <v>41</v>
      </c>
      <c r="AA59" s="67" t="n">
        <f aca="false">O59</f>
        <v>86</v>
      </c>
      <c r="AB59" s="67" t="n">
        <f aca="false">R59</f>
        <v>87</v>
      </c>
      <c r="AC59" s="67" t="n">
        <f aca="false">U59</f>
        <v>0</v>
      </c>
      <c r="AD59" s="68" t="n">
        <f aca="false">G59</f>
        <v>76</v>
      </c>
      <c r="AE59" s="68" t="n">
        <f aca="false">J59</f>
        <v>81</v>
      </c>
      <c r="AF59" s="68" t="n">
        <f aca="false">M59</f>
        <v>54</v>
      </c>
      <c r="AG59" s="68" t="n">
        <f aca="false">P59</f>
        <v>50</v>
      </c>
      <c r="AH59" s="68" t="n">
        <f aca="false">S59</f>
        <v>66</v>
      </c>
      <c r="AI59" s="68" t="n">
        <f aca="false">V59</f>
        <v>0</v>
      </c>
      <c r="AJ59" s="69" t="str">
        <f aca="false">H59</f>
        <v>C1</v>
      </c>
      <c r="AK59" s="69" t="str">
        <f aca="false">K59</f>
        <v>B1</v>
      </c>
      <c r="AL59" s="69" t="str">
        <f aca="false">N59</f>
        <v>C1</v>
      </c>
      <c r="AM59" s="69" t="str">
        <f aca="false">Q59</f>
        <v>C1</v>
      </c>
      <c r="AN59" s="69" t="str">
        <f aca="false">T59</f>
        <v>B2</v>
      </c>
      <c r="AO59" s="69" t="n">
        <f aca="false">W59</f>
        <v>0</v>
      </c>
      <c r="AP59" s="70" t="n">
        <f aca="false">IFERROR(LARGE(AD59:AI59,1),0)</f>
        <v>81</v>
      </c>
      <c r="AQ59" s="70" t="n">
        <f aca="false">IFERROR(LARGE(AD59:AI59,2),0)</f>
        <v>76</v>
      </c>
      <c r="AR59" s="70" t="n">
        <f aca="false">IFERROR(LARGE(AD59:AI59,3),0)</f>
        <v>66</v>
      </c>
      <c r="AS59" s="70" t="n">
        <f aca="false">IFERROR(LARGE(AD59:AI59,4),0)</f>
        <v>54</v>
      </c>
      <c r="AT59" s="70" t="n">
        <f aca="false">IFERROR(LARGE(AD59:AI59,5),0)</f>
        <v>50</v>
      </c>
      <c r="AU59" s="71" t="n">
        <f aca="false">IFERROR(INDEX(X59:AC59,SMALL(IF(AD59:AI59=AV59,COLUMN(AD59:AI59)-COLUMN(AD59)+1),COUNTIF(AP59:AP59,AV59))),0)</f>
        <v>2</v>
      </c>
      <c r="AV59" s="71" t="n">
        <f aca="false">IFERROR(LARGE(AD59:AI59,1),0)</f>
        <v>81</v>
      </c>
      <c r="AW59" s="71" t="str">
        <f aca="false">IFERROR(INDEX(AJ59:AO59,SMALL(IF(AD59:AI59=AV59,COLUMN(AD59:AI59)-COLUMN(AD59)+1),COUNTIF(AP59:AP59,AV59))),0)</f>
        <v>B1</v>
      </c>
      <c r="AX59" s="72" t="n">
        <f aca="false">IFERROR(INDEX(X59:AC59,SMALL(IF(AD59:AI59=AY59,COLUMN(AD59:AI59)-COLUMN(AD59)+1),COUNTIF(AP59:AQ59,AY59))),0)</f>
        <v>101</v>
      </c>
      <c r="AY59" s="72" t="n">
        <f aca="false">IFERROR(LARGE(AD59:AI59,2),0)</f>
        <v>76</v>
      </c>
      <c r="AZ59" s="73" t="str">
        <f aca="false">IFERROR(INDEX(AJ59:AO59,SMALL(IF(AD59:AI59=AY59,COLUMN(AD59:AI59)-COLUMN(AD59)+1),COUNTIF(AP59:AQ59,AY59))),0)</f>
        <v>C1</v>
      </c>
      <c r="BA59" s="74" t="n">
        <f aca="false">IFERROR(INDEX(X59:AC59,SMALL(IF(AD59:AI59=BB59,COLUMN(AD59:AI59)-COLUMN(AD59)+1),COUNTIF(AP59:AR59,BB59))),0)</f>
        <v>87</v>
      </c>
      <c r="BB59" s="74" t="n">
        <f aca="false">IFERROR(LARGE(AD59:AI59,3),0)</f>
        <v>66</v>
      </c>
      <c r="BC59" s="74" t="str">
        <f aca="false">IFERROR(INDEX(AJ59:AO59,SMALL(IF(AD59:AI59=BB59,COLUMN(AD59:AI59)-COLUMN(AD59)+1),COUNTIF(AP59:AR59,BB59))),0)</f>
        <v>B2</v>
      </c>
      <c r="BD59" s="75" t="n">
        <f aca="false">IFERROR(INDEX(X59:AC59,SMALL(IF(AD59:AI59=BE59,COLUMN(AD59:AI59)-COLUMN(AD59)+1),COUNTIF(AP59:AS59,BE59))),0)</f>
        <v>41</v>
      </c>
      <c r="BE59" s="75" t="n">
        <f aca="false">IFERROR(LARGE(AD59:AI59,4),0)</f>
        <v>54</v>
      </c>
      <c r="BF59" s="75" t="str">
        <f aca="false">IFERROR(INDEX(AJ59:AO59,SMALL(IF(AD59:AI59=BE59,COLUMN(AD59:AI59)-COLUMN(AD59)+1),COUNTIF(AP59:AS59,BE59))),0)</f>
        <v>C1</v>
      </c>
      <c r="BG59" s="76" t="n">
        <f aca="false">IFERROR(INDEX(X59:AC59,SMALL(IF(AD59:AI59=BH59,COLUMN(AD59:AI59)-COLUMN(AD59)+1),COUNTIF(AP59:AT59,BH59))),0)</f>
        <v>86</v>
      </c>
      <c r="BH59" s="76" t="n">
        <f aca="false">IFERROR(LARGE(AD59:AI59,5),0)</f>
        <v>50</v>
      </c>
      <c r="BI59" s="76" t="str">
        <f aca="false">IFERROR(INDEX(AJ59:AO59,SMALL(IF(AD59:AI59=BH59,COLUMN(AD59:AI59)-COLUMN(AD59)+1),COUNTIF(AP59:AT59,BH59))),0)</f>
        <v>C1</v>
      </c>
      <c r="BJ59" s="77" t="n">
        <f aca="false">IF(COUNTIF(AD59:AI59,0)=0,IF(COUNTIFS(AD59:AI59,"*F*")=0,SUM(LARGE(AD59:AI59,{1,2,3,4,5})),IF(COUNTIFS(AD59:AI59,"*F*")=1,SUM(LARGE(AD59:AI59,{1,2,3,4,5})),IF(COUNTIFS(AD59:AI59,"*F*")=2,"C",IF(COUNTIFS(AD59:AI59,"*F*")&gt;2,"F")))),IF(COUNTIFS(AD59:AH59,"*F*")=0,SUM(AD59:AH59),IF(COUNTIFS(AD59:AH59,"*F*")=1,"C",IF(COUNTIFS(AD59:AH59,"*F*")&gt;=2,"F"))))</f>
        <v>327</v>
      </c>
      <c r="BK59" s="78" t="n">
        <f aca="false">IFERROR(BJ59/5,BJ59)</f>
        <v>65.4</v>
      </c>
    </row>
    <row r="60" customFormat="false" ht="15" hidden="false" customHeight="false" outlineLevel="0" collapsed="false">
      <c r="A60" s="64" t="n">
        <v>58</v>
      </c>
      <c r="B60" s="65" t="s">
        <v>12</v>
      </c>
      <c r="C60" s="38" t="n">
        <v>2306883</v>
      </c>
      <c r="D60" s="39" t="s">
        <v>105</v>
      </c>
      <c r="E60" s="39" t="s">
        <v>19</v>
      </c>
      <c r="F60" s="40" t="n">
        <v>101</v>
      </c>
      <c r="G60" s="40" t="n">
        <v>89</v>
      </c>
      <c r="H60" s="40" t="s">
        <v>45</v>
      </c>
      <c r="I60" s="40" t="n">
        <v>2</v>
      </c>
      <c r="J60" s="40" t="n">
        <v>88</v>
      </c>
      <c r="K60" s="40" t="s">
        <v>45</v>
      </c>
      <c r="L60" s="40" t="n">
        <v>41</v>
      </c>
      <c r="M60" s="40" t="n">
        <v>61</v>
      </c>
      <c r="N60" s="40" t="s">
        <v>41</v>
      </c>
      <c r="O60" s="40" t="n">
        <v>86</v>
      </c>
      <c r="P60" s="40" t="n">
        <v>70</v>
      </c>
      <c r="Q60" s="40" t="s">
        <v>42</v>
      </c>
      <c r="R60" s="40" t="n">
        <v>87</v>
      </c>
      <c r="S60" s="40" t="n">
        <v>73</v>
      </c>
      <c r="T60" s="40" t="s">
        <v>41</v>
      </c>
      <c r="U60" s="42"/>
      <c r="V60" s="42"/>
      <c r="W60" s="66"/>
      <c r="X60" s="67" t="n">
        <f aca="false">F60</f>
        <v>101</v>
      </c>
      <c r="Y60" s="67" t="n">
        <f aca="false">I60</f>
        <v>2</v>
      </c>
      <c r="Z60" s="67" t="n">
        <f aca="false">L60</f>
        <v>41</v>
      </c>
      <c r="AA60" s="67" t="n">
        <f aca="false">O60</f>
        <v>86</v>
      </c>
      <c r="AB60" s="67" t="n">
        <f aca="false">R60</f>
        <v>87</v>
      </c>
      <c r="AC60" s="67" t="n">
        <f aca="false">U60</f>
        <v>0</v>
      </c>
      <c r="AD60" s="68" t="n">
        <f aca="false">G60</f>
        <v>89</v>
      </c>
      <c r="AE60" s="68" t="n">
        <f aca="false">J60</f>
        <v>88</v>
      </c>
      <c r="AF60" s="68" t="n">
        <f aca="false">M60</f>
        <v>61</v>
      </c>
      <c r="AG60" s="68" t="n">
        <f aca="false">P60</f>
        <v>70</v>
      </c>
      <c r="AH60" s="68" t="n">
        <f aca="false">S60</f>
        <v>73</v>
      </c>
      <c r="AI60" s="68" t="n">
        <f aca="false">V60</f>
        <v>0</v>
      </c>
      <c r="AJ60" s="69" t="str">
        <f aca="false">H60</f>
        <v>A2</v>
      </c>
      <c r="AK60" s="69" t="str">
        <f aca="false">K60</f>
        <v>A2</v>
      </c>
      <c r="AL60" s="69" t="str">
        <f aca="false">N60</f>
        <v>B2</v>
      </c>
      <c r="AM60" s="69" t="str">
        <f aca="false">Q60</f>
        <v>B1</v>
      </c>
      <c r="AN60" s="69" t="str">
        <f aca="false">T60</f>
        <v>B2</v>
      </c>
      <c r="AO60" s="69" t="n">
        <f aca="false">W60</f>
        <v>0</v>
      </c>
      <c r="AP60" s="70" t="n">
        <f aca="false">IFERROR(LARGE(AD60:AI60,1),0)</f>
        <v>89</v>
      </c>
      <c r="AQ60" s="70" t="n">
        <f aca="false">IFERROR(LARGE(AD60:AI60,2),0)</f>
        <v>88</v>
      </c>
      <c r="AR60" s="70" t="n">
        <f aca="false">IFERROR(LARGE(AD60:AI60,3),0)</f>
        <v>73</v>
      </c>
      <c r="AS60" s="70" t="n">
        <f aca="false">IFERROR(LARGE(AD60:AI60,4),0)</f>
        <v>70</v>
      </c>
      <c r="AT60" s="70" t="n">
        <f aca="false">IFERROR(LARGE(AD60:AI60,5),0)</f>
        <v>61</v>
      </c>
      <c r="AU60" s="71" t="n">
        <f aca="false">IFERROR(INDEX(X60:AC60,SMALL(IF(AD60:AI60=AV60,COLUMN(AD60:AI60)-COLUMN(AD60)+1),COUNTIF(AP60:AP60,AV60))),0)</f>
        <v>101</v>
      </c>
      <c r="AV60" s="71" t="n">
        <f aca="false">IFERROR(LARGE(AD60:AI60,1),0)</f>
        <v>89</v>
      </c>
      <c r="AW60" s="71" t="str">
        <f aca="false">IFERROR(INDEX(AJ60:AO60,SMALL(IF(AD60:AI60=AV60,COLUMN(AD60:AI60)-COLUMN(AD60)+1),COUNTIF(AP60:AP60,AV60))),0)</f>
        <v>A2</v>
      </c>
      <c r="AX60" s="72" t="n">
        <f aca="false">IFERROR(INDEX(X60:AC60,SMALL(IF(AD60:AI60=AY60,COLUMN(AD60:AI60)-COLUMN(AD60)+1),COUNTIF(AP60:AQ60,AY60))),0)</f>
        <v>2</v>
      </c>
      <c r="AY60" s="72" t="n">
        <f aca="false">IFERROR(LARGE(AD60:AI60,2),0)</f>
        <v>88</v>
      </c>
      <c r="AZ60" s="73" t="str">
        <f aca="false">IFERROR(INDEX(AJ60:AO60,SMALL(IF(AD60:AI60=AY60,COLUMN(AD60:AI60)-COLUMN(AD60)+1),COUNTIF(AP60:AQ60,AY60))),0)</f>
        <v>A2</v>
      </c>
      <c r="BA60" s="74" t="n">
        <f aca="false">IFERROR(INDEX(X60:AC60,SMALL(IF(AD60:AI60=BB60,COLUMN(AD60:AI60)-COLUMN(AD60)+1),COUNTIF(AP60:AR60,BB60))),0)</f>
        <v>87</v>
      </c>
      <c r="BB60" s="74" t="n">
        <f aca="false">IFERROR(LARGE(AD60:AI60,3),0)</f>
        <v>73</v>
      </c>
      <c r="BC60" s="74" t="str">
        <f aca="false">IFERROR(INDEX(AJ60:AO60,SMALL(IF(AD60:AI60=BB60,COLUMN(AD60:AI60)-COLUMN(AD60)+1),COUNTIF(AP60:AR60,BB60))),0)</f>
        <v>B2</v>
      </c>
      <c r="BD60" s="75" t="n">
        <f aca="false">IFERROR(INDEX(X60:AC60,SMALL(IF(AD60:AI60=BE60,COLUMN(AD60:AI60)-COLUMN(AD60)+1),COUNTIF(AP60:AS60,BE60))),0)</f>
        <v>86</v>
      </c>
      <c r="BE60" s="75" t="n">
        <f aca="false">IFERROR(LARGE(AD60:AI60,4),0)</f>
        <v>70</v>
      </c>
      <c r="BF60" s="75" t="str">
        <f aca="false">IFERROR(INDEX(AJ60:AO60,SMALL(IF(AD60:AI60=BE60,COLUMN(AD60:AI60)-COLUMN(AD60)+1),COUNTIF(AP60:AS60,BE60))),0)</f>
        <v>B1</v>
      </c>
      <c r="BG60" s="76" t="n">
        <f aca="false">IFERROR(INDEX(X60:AC60,SMALL(IF(AD60:AI60=BH60,COLUMN(AD60:AI60)-COLUMN(AD60)+1),COUNTIF(AP60:AT60,BH60))),0)</f>
        <v>41</v>
      </c>
      <c r="BH60" s="76" t="n">
        <f aca="false">IFERROR(LARGE(AD60:AI60,5),0)</f>
        <v>61</v>
      </c>
      <c r="BI60" s="76" t="str">
        <f aca="false">IFERROR(INDEX(AJ60:AO60,SMALL(IF(AD60:AI60=BH60,COLUMN(AD60:AI60)-COLUMN(AD60)+1),COUNTIF(AP60:AT60,BH60))),0)</f>
        <v>B2</v>
      </c>
      <c r="BJ60" s="77" t="n">
        <f aca="false">IF(COUNTIF(AD60:AI60,0)=0,IF(COUNTIFS(AD60:AI60,"*F*")=0,SUM(LARGE(AD60:AI60,{1,2,3,4,5})),IF(COUNTIFS(AD60:AI60,"*F*")=1,SUM(LARGE(AD60:AI60,{1,2,3,4,5})),IF(COUNTIFS(AD60:AI60,"*F*")=2,"C",IF(COUNTIFS(AD60:AI60,"*F*")&gt;2,"F")))),IF(COUNTIFS(AD60:AH60,"*F*")=0,SUM(AD60:AH60),IF(COUNTIFS(AD60:AH60,"*F*")=1,"C",IF(COUNTIFS(AD60:AH60,"*F*")&gt;=2,"F"))))</f>
        <v>381</v>
      </c>
      <c r="BK60" s="78" t="n">
        <f aca="false">IFERROR(BJ60/5,BJ60)</f>
        <v>76.2</v>
      </c>
    </row>
    <row r="61" customFormat="false" ht="15" hidden="false" customHeight="true" outlineLevel="0" collapsed="false">
      <c r="A61" s="64" t="n">
        <v>59</v>
      </c>
      <c r="B61" s="65" t="s">
        <v>12</v>
      </c>
      <c r="C61" s="38" t="n">
        <v>2306884</v>
      </c>
      <c r="D61" s="39" t="s">
        <v>106</v>
      </c>
      <c r="E61" s="39" t="s">
        <v>15</v>
      </c>
      <c r="F61" s="40" t="n">
        <v>101</v>
      </c>
      <c r="G61" s="40" t="n">
        <v>76</v>
      </c>
      <c r="H61" s="40" t="s">
        <v>48</v>
      </c>
      <c r="I61" s="40" t="n">
        <v>2</v>
      </c>
      <c r="J61" s="40" t="n">
        <v>84</v>
      </c>
      <c r="K61" s="40" t="s">
        <v>45</v>
      </c>
      <c r="L61" s="40" t="n">
        <v>41</v>
      </c>
      <c r="M61" s="40" t="n">
        <v>51</v>
      </c>
      <c r="N61" s="40" t="s">
        <v>48</v>
      </c>
      <c r="O61" s="40" t="n">
        <v>86</v>
      </c>
      <c r="P61" s="40" t="n">
        <v>71</v>
      </c>
      <c r="Q61" s="40" t="s">
        <v>42</v>
      </c>
      <c r="R61" s="40" t="n">
        <v>87</v>
      </c>
      <c r="S61" s="40" t="n">
        <v>82</v>
      </c>
      <c r="T61" s="40" t="s">
        <v>45</v>
      </c>
      <c r="U61" s="42"/>
      <c r="V61" s="42"/>
      <c r="W61" s="66"/>
      <c r="X61" s="67" t="n">
        <f aca="false">F61</f>
        <v>101</v>
      </c>
      <c r="Y61" s="67" t="n">
        <f aca="false">I61</f>
        <v>2</v>
      </c>
      <c r="Z61" s="67" t="n">
        <f aca="false">L61</f>
        <v>41</v>
      </c>
      <c r="AA61" s="67" t="n">
        <f aca="false">O61</f>
        <v>86</v>
      </c>
      <c r="AB61" s="67" t="n">
        <f aca="false">R61</f>
        <v>87</v>
      </c>
      <c r="AC61" s="67" t="n">
        <f aca="false">U61</f>
        <v>0</v>
      </c>
      <c r="AD61" s="68" t="n">
        <f aca="false">G61</f>
        <v>76</v>
      </c>
      <c r="AE61" s="68" t="n">
        <f aca="false">J61</f>
        <v>84</v>
      </c>
      <c r="AF61" s="68" t="n">
        <f aca="false">M61</f>
        <v>51</v>
      </c>
      <c r="AG61" s="68" t="n">
        <f aca="false">P61</f>
        <v>71</v>
      </c>
      <c r="AH61" s="68" t="n">
        <f aca="false">S61</f>
        <v>82</v>
      </c>
      <c r="AI61" s="68" t="n">
        <f aca="false">V61</f>
        <v>0</v>
      </c>
      <c r="AJ61" s="69" t="str">
        <f aca="false">H61</f>
        <v>C1</v>
      </c>
      <c r="AK61" s="69" t="str">
        <f aca="false">K61</f>
        <v>A2</v>
      </c>
      <c r="AL61" s="69" t="str">
        <f aca="false">N61</f>
        <v>C1</v>
      </c>
      <c r="AM61" s="69" t="str">
        <f aca="false">Q61</f>
        <v>B1</v>
      </c>
      <c r="AN61" s="69" t="str">
        <f aca="false">T61</f>
        <v>A2</v>
      </c>
      <c r="AO61" s="69" t="n">
        <f aca="false">W61</f>
        <v>0</v>
      </c>
      <c r="AP61" s="70" t="n">
        <f aca="false">IFERROR(LARGE(AD61:AI61,1),0)</f>
        <v>84</v>
      </c>
      <c r="AQ61" s="70" t="n">
        <f aca="false">IFERROR(LARGE(AD61:AI61,2),0)</f>
        <v>82</v>
      </c>
      <c r="AR61" s="70" t="n">
        <f aca="false">IFERROR(LARGE(AD61:AI61,3),0)</f>
        <v>76</v>
      </c>
      <c r="AS61" s="70" t="n">
        <f aca="false">IFERROR(LARGE(AD61:AI61,4),0)</f>
        <v>71</v>
      </c>
      <c r="AT61" s="70" t="n">
        <f aca="false">IFERROR(LARGE(AD61:AI61,5),0)</f>
        <v>51</v>
      </c>
      <c r="AU61" s="71" t="n">
        <f aca="false">IFERROR(INDEX(X61:AC61,SMALL(IF(AD61:AI61=AV61,COLUMN(AD61:AI61)-COLUMN(AD61)+1),COUNTIF(AP61:AP61,AV61))),0)</f>
        <v>2</v>
      </c>
      <c r="AV61" s="71" t="n">
        <f aca="false">IFERROR(LARGE(AD61:AI61,1),0)</f>
        <v>84</v>
      </c>
      <c r="AW61" s="71" t="str">
        <f aca="false">IFERROR(INDEX(AJ61:AO61,SMALL(IF(AD61:AI61=AV61,COLUMN(AD61:AI61)-COLUMN(AD61)+1),COUNTIF(AP61:AP61,AV61))),0)</f>
        <v>A2</v>
      </c>
      <c r="AX61" s="72" t="n">
        <f aca="false">IFERROR(INDEX(X61:AC61,SMALL(IF(AD61:AI61=AY61,COLUMN(AD61:AI61)-COLUMN(AD61)+1),COUNTIF(AP61:AQ61,AY61))),0)</f>
        <v>87</v>
      </c>
      <c r="AY61" s="72" t="n">
        <f aca="false">IFERROR(LARGE(AD61:AI61,2),0)</f>
        <v>82</v>
      </c>
      <c r="AZ61" s="73" t="str">
        <f aca="false">IFERROR(INDEX(AJ61:AO61,SMALL(IF(AD61:AI61=AY61,COLUMN(AD61:AI61)-COLUMN(AD61)+1),COUNTIF(AP61:AQ61,AY61))),0)</f>
        <v>A2</v>
      </c>
      <c r="BA61" s="74" t="n">
        <f aca="false">IFERROR(INDEX(X61:AC61,SMALL(IF(AD61:AI61=BB61,COLUMN(AD61:AI61)-COLUMN(AD61)+1),COUNTIF(AP61:AR61,BB61))),0)</f>
        <v>101</v>
      </c>
      <c r="BB61" s="74" t="n">
        <f aca="false">IFERROR(LARGE(AD61:AI61,3),0)</f>
        <v>76</v>
      </c>
      <c r="BC61" s="74" t="str">
        <f aca="false">IFERROR(INDEX(AJ61:AO61,SMALL(IF(AD61:AI61=BB61,COLUMN(AD61:AI61)-COLUMN(AD61)+1),COUNTIF(AP61:AR61,BB61))),0)</f>
        <v>C1</v>
      </c>
      <c r="BD61" s="75" t="n">
        <f aca="false">IFERROR(INDEX(X61:AC61,SMALL(IF(AD61:AI61=BE61,COLUMN(AD61:AI61)-COLUMN(AD61)+1),COUNTIF(AP61:AS61,BE61))),0)</f>
        <v>86</v>
      </c>
      <c r="BE61" s="75" t="n">
        <f aca="false">IFERROR(LARGE(AD61:AI61,4),0)</f>
        <v>71</v>
      </c>
      <c r="BF61" s="75" t="str">
        <f aca="false">IFERROR(INDEX(AJ61:AO61,SMALL(IF(AD61:AI61=BE61,COLUMN(AD61:AI61)-COLUMN(AD61)+1),COUNTIF(AP61:AS61,BE61))),0)</f>
        <v>B1</v>
      </c>
      <c r="BG61" s="76" t="n">
        <f aca="false">IFERROR(INDEX(X61:AC61,SMALL(IF(AD61:AI61=BH61,COLUMN(AD61:AI61)-COLUMN(AD61)+1),COUNTIF(AP61:AT61,BH61))),0)</f>
        <v>41</v>
      </c>
      <c r="BH61" s="76" t="n">
        <f aca="false">IFERROR(LARGE(AD61:AI61,5),0)</f>
        <v>51</v>
      </c>
      <c r="BI61" s="76" t="str">
        <f aca="false">IFERROR(INDEX(AJ61:AO61,SMALL(IF(AD61:AI61=BH61,COLUMN(AD61:AI61)-COLUMN(AD61)+1),COUNTIF(AP61:AT61,BH61))),0)</f>
        <v>C1</v>
      </c>
      <c r="BJ61" s="77" t="n">
        <f aca="false">IF(COUNTIF(AD61:AI61,0)=0,IF(COUNTIFS(AD61:AI61,"*F*")=0,SUM(LARGE(AD61:AI61,{1,2,3,4,5})),IF(COUNTIFS(AD61:AI61,"*F*")=1,SUM(LARGE(AD61:AI61,{1,2,3,4,5})),IF(COUNTIFS(AD61:AI61,"*F*")=2,"C",IF(COUNTIFS(AD61:AI61,"*F*")&gt;2,"F")))),IF(COUNTIFS(AD61:AH61,"*F*")=0,SUM(AD61:AH61),IF(COUNTIFS(AD61:AH61,"*F*")=1,"C",IF(COUNTIFS(AD61:AH61,"*F*")&gt;=2,"F"))))</f>
        <v>364</v>
      </c>
      <c r="BK61" s="78" t="n">
        <f aca="false">IFERROR(BJ61/5,BJ61)</f>
        <v>72.8</v>
      </c>
    </row>
    <row r="62" customFormat="false" ht="15" hidden="false" customHeight="false" outlineLevel="0" collapsed="false">
      <c r="A62" s="64" t="n">
        <v>60</v>
      </c>
      <c r="B62" s="65" t="s">
        <v>12</v>
      </c>
      <c r="C62" s="38" t="n">
        <v>2306885</v>
      </c>
      <c r="D62" s="39" t="s">
        <v>107</v>
      </c>
      <c r="E62" s="39" t="s">
        <v>15</v>
      </c>
      <c r="F62" s="40" t="n">
        <v>101</v>
      </c>
      <c r="G62" s="40" t="n">
        <v>80</v>
      </c>
      <c r="H62" s="40" t="s">
        <v>41</v>
      </c>
      <c r="I62" s="40" t="n">
        <v>2</v>
      </c>
      <c r="J62" s="40" t="n">
        <v>84</v>
      </c>
      <c r="K62" s="40" t="s">
        <v>45</v>
      </c>
      <c r="L62" s="40" t="n">
        <v>41</v>
      </c>
      <c r="M62" s="40" t="n">
        <v>70</v>
      </c>
      <c r="N62" s="40" t="s">
        <v>42</v>
      </c>
      <c r="O62" s="40" t="n">
        <v>86</v>
      </c>
      <c r="P62" s="40" t="n">
        <v>59</v>
      </c>
      <c r="Q62" s="40" t="s">
        <v>41</v>
      </c>
      <c r="R62" s="40" t="n">
        <v>87</v>
      </c>
      <c r="S62" s="40" t="n">
        <v>85</v>
      </c>
      <c r="T62" s="40" t="s">
        <v>45</v>
      </c>
      <c r="U62" s="42"/>
      <c r="V62" s="42"/>
      <c r="W62" s="66"/>
      <c r="X62" s="67" t="n">
        <f aca="false">F62</f>
        <v>101</v>
      </c>
      <c r="Y62" s="67" t="n">
        <f aca="false">I62</f>
        <v>2</v>
      </c>
      <c r="Z62" s="67" t="n">
        <f aca="false">L62</f>
        <v>41</v>
      </c>
      <c r="AA62" s="67" t="n">
        <f aca="false">O62</f>
        <v>86</v>
      </c>
      <c r="AB62" s="67" t="n">
        <f aca="false">R62</f>
        <v>87</v>
      </c>
      <c r="AC62" s="67" t="n">
        <f aca="false">U62</f>
        <v>0</v>
      </c>
      <c r="AD62" s="68" t="n">
        <f aca="false">G62</f>
        <v>80</v>
      </c>
      <c r="AE62" s="68" t="n">
        <f aca="false">J62</f>
        <v>84</v>
      </c>
      <c r="AF62" s="68" t="n">
        <f aca="false">M62</f>
        <v>70</v>
      </c>
      <c r="AG62" s="68" t="n">
        <f aca="false">P62</f>
        <v>59</v>
      </c>
      <c r="AH62" s="68" t="n">
        <f aca="false">S62</f>
        <v>85</v>
      </c>
      <c r="AI62" s="68" t="n">
        <f aca="false">V62</f>
        <v>0</v>
      </c>
      <c r="AJ62" s="69" t="str">
        <f aca="false">H62</f>
        <v>B2</v>
      </c>
      <c r="AK62" s="69" t="str">
        <f aca="false">K62</f>
        <v>A2</v>
      </c>
      <c r="AL62" s="69" t="str">
        <f aca="false">N62</f>
        <v>B1</v>
      </c>
      <c r="AM62" s="69" t="str">
        <f aca="false">Q62</f>
        <v>B2</v>
      </c>
      <c r="AN62" s="69" t="str">
        <f aca="false">T62</f>
        <v>A2</v>
      </c>
      <c r="AO62" s="69" t="n">
        <f aca="false">W62</f>
        <v>0</v>
      </c>
      <c r="AP62" s="70" t="n">
        <f aca="false">IFERROR(LARGE(AD62:AI62,1),0)</f>
        <v>85</v>
      </c>
      <c r="AQ62" s="70" t="n">
        <f aca="false">IFERROR(LARGE(AD62:AI62,2),0)</f>
        <v>84</v>
      </c>
      <c r="AR62" s="70" t="n">
        <f aca="false">IFERROR(LARGE(AD62:AI62,3),0)</f>
        <v>80</v>
      </c>
      <c r="AS62" s="70" t="n">
        <f aca="false">IFERROR(LARGE(AD62:AI62,4),0)</f>
        <v>70</v>
      </c>
      <c r="AT62" s="70" t="n">
        <f aca="false">IFERROR(LARGE(AD62:AI62,5),0)</f>
        <v>59</v>
      </c>
      <c r="AU62" s="71" t="n">
        <f aca="false">IFERROR(INDEX(X62:AC62,SMALL(IF(AD62:AI62=AV62,COLUMN(AD62:AI62)-COLUMN(AD62)+1),COUNTIF(AP62:AP62,AV62))),0)</f>
        <v>87</v>
      </c>
      <c r="AV62" s="71" t="n">
        <f aca="false">IFERROR(LARGE(AD62:AI62,1),0)</f>
        <v>85</v>
      </c>
      <c r="AW62" s="71" t="str">
        <f aca="false">IFERROR(INDEX(AJ62:AO62,SMALL(IF(AD62:AI62=AV62,COLUMN(AD62:AI62)-COLUMN(AD62)+1),COUNTIF(AP62:AP62,AV62))),0)</f>
        <v>A2</v>
      </c>
      <c r="AX62" s="72" t="n">
        <f aca="false">IFERROR(INDEX(X62:AC62,SMALL(IF(AD62:AI62=AY62,COLUMN(AD62:AI62)-COLUMN(AD62)+1),COUNTIF(AP62:AQ62,AY62))),0)</f>
        <v>2</v>
      </c>
      <c r="AY62" s="72" t="n">
        <f aca="false">IFERROR(LARGE(AD62:AI62,2),0)</f>
        <v>84</v>
      </c>
      <c r="AZ62" s="73" t="str">
        <f aca="false">IFERROR(INDEX(AJ62:AO62,SMALL(IF(AD62:AI62=AY62,COLUMN(AD62:AI62)-COLUMN(AD62)+1),COUNTIF(AP62:AQ62,AY62))),0)</f>
        <v>A2</v>
      </c>
      <c r="BA62" s="74" t="n">
        <f aca="false">IFERROR(INDEX(X62:AC62,SMALL(IF(AD62:AI62=BB62,COLUMN(AD62:AI62)-COLUMN(AD62)+1),COUNTIF(AP62:AR62,BB62))),0)</f>
        <v>101</v>
      </c>
      <c r="BB62" s="74" t="n">
        <f aca="false">IFERROR(LARGE(AD62:AI62,3),0)</f>
        <v>80</v>
      </c>
      <c r="BC62" s="74" t="str">
        <f aca="false">IFERROR(INDEX(AJ62:AO62,SMALL(IF(AD62:AI62=BB62,COLUMN(AD62:AI62)-COLUMN(AD62)+1),COUNTIF(AP62:AR62,BB62))),0)</f>
        <v>B2</v>
      </c>
      <c r="BD62" s="75" t="n">
        <f aca="false">IFERROR(INDEX(X62:AC62,SMALL(IF(AD62:AI62=BE62,COLUMN(AD62:AI62)-COLUMN(AD62)+1),COUNTIF(AP62:AS62,BE62))),0)</f>
        <v>41</v>
      </c>
      <c r="BE62" s="75" t="n">
        <f aca="false">IFERROR(LARGE(AD62:AI62,4),0)</f>
        <v>70</v>
      </c>
      <c r="BF62" s="75" t="str">
        <f aca="false">IFERROR(INDEX(AJ62:AO62,SMALL(IF(AD62:AI62=BE62,COLUMN(AD62:AI62)-COLUMN(AD62)+1),COUNTIF(AP62:AS62,BE62))),0)</f>
        <v>B1</v>
      </c>
      <c r="BG62" s="76" t="n">
        <f aca="false">IFERROR(INDEX(X62:AC62,SMALL(IF(AD62:AI62=BH62,COLUMN(AD62:AI62)-COLUMN(AD62)+1),COUNTIF(AP62:AT62,BH62))),0)</f>
        <v>86</v>
      </c>
      <c r="BH62" s="76" t="n">
        <f aca="false">IFERROR(LARGE(AD62:AI62,5),0)</f>
        <v>59</v>
      </c>
      <c r="BI62" s="76" t="str">
        <f aca="false">IFERROR(INDEX(AJ62:AO62,SMALL(IF(AD62:AI62=BH62,COLUMN(AD62:AI62)-COLUMN(AD62)+1),COUNTIF(AP62:AT62,BH62))),0)</f>
        <v>B2</v>
      </c>
      <c r="BJ62" s="77" t="n">
        <f aca="false">IF(COUNTIF(AD62:AI62,0)=0,IF(COUNTIFS(AD62:AI62,"*F*")=0,SUM(LARGE(AD62:AI62,{1,2,3,4,5})),IF(COUNTIFS(AD62:AI62,"*F*")=1,SUM(LARGE(AD62:AI62,{1,2,3,4,5})),IF(COUNTIFS(AD62:AI62,"*F*")=2,"C",IF(COUNTIFS(AD62:AI62,"*F*")&gt;2,"F")))),IF(COUNTIFS(AD62:AH62,"*F*")=0,SUM(AD62:AH62),IF(COUNTIFS(AD62:AH62,"*F*")=1,"C",IF(COUNTIFS(AD62:AH62,"*F*")&gt;=2,"F"))))</f>
        <v>378</v>
      </c>
      <c r="BK62" s="78" t="n">
        <f aca="false">IFERROR(BJ62/5,BJ62)</f>
        <v>75.6</v>
      </c>
    </row>
    <row r="63" customFormat="false" ht="15" hidden="false" customHeight="false" outlineLevel="0" collapsed="false">
      <c r="A63" s="64" t="n">
        <v>61</v>
      </c>
      <c r="B63" s="65" t="s">
        <v>12</v>
      </c>
      <c r="C63" s="38" t="n">
        <v>2306886</v>
      </c>
      <c r="D63" s="39" t="s">
        <v>108</v>
      </c>
      <c r="E63" s="39" t="s">
        <v>15</v>
      </c>
      <c r="F63" s="40" t="n">
        <v>101</v>
      </c>
      <c r="G63" s="40" t="n">
        <v>71</v>
      </c>
      <c r="H63" s="40" t="s">
        <v>47</v>
      </c>
      <c r="I63" s="40" t="n">
        <v>2</v>
      </c>
      <c r="J63" s="40" t="n">
        <v>55</v>
      </c>
      <c r="K63" s="40" t="s">
        <v>52</v>
      </c>
      <c r="L63" s="40" t="n">
        <v>41</v>
      </c>
      <c r="M63" s="40" t="n">
        <v>40</v>
      </c>
      <c r="N63" s="40" t="s">
        <v>52</v>
      </c>
      <c r="O63" s="40" t="n">
        <v>86</v>
      </c>
      <c r="P63" s="40" t="n">
        <v>56</v>
      </c>
      <c r="Q63" s="40" t="s">
        <v>48</v>
      </c>
      <c r="R63" s="40" t="n">
        <v>87</v>
      </c>
      <c r="S63" s="40" t="n">
        <v>62</v>
      </c>
      <c r="T63" s="40" t="s">
        <v>48</v>
      </c>
      <c r="U63" s="42"/>
      <c r="V63" s="42"/>
      <c r="W63" s="66"/>
      <c r="X63" s="67" t="n">
        <f aca="false">F63</f>
        <v>101</v>
      </c>
      <c r="Y63" s="67" t="n">
        <f aca="false">I63</f>
        <v>2</v>
      </c>
      <c r="Z63" s="67" t="n">
        <f aca="false">L63</f>
        <v>41</v>
      </c>
      <c r="AA63" s="67" t="n">
        <f aca="false">O63</f>
        <v>86</v>
      </c>
      <c r="AB63" s="67" t="n">
        <f aca="false">R63</f>
        <v>87</v>
      </c>
      <c r="AC63" s="67" t="n">
        <f aca="false">U63</f>
        <v>0</v>
      </c>
      <c r="AD63" s="68" t="n">
        <f aca="false">G63</f>
        <v>71</v>
      </c>
      <c r="AE63" s="68" t="n">
        <f aca="false">J63</f>
        <v>55</v>
      </c>
      <c r="AF63" s="68" t="n">
        <f aca="false">M63</f>
        <v>40</v>
      </c>
      <c r="AG63" s="68" t="n">
        <f aca="false">P63</f>
        <v>56</v>
      </c>
      <c r="AH63" s="68" t="n">
        <f aca="false">S63</f>
        <v>62</v>
      </c>
      <c r="AI63" s="68" t="n">
        <f aca="false">V63</f>
        <v>0</v>
      </c>
      <c r="AJ63" s="69" t="str">
        <f aca="false">H63</f>
        <v>C2</v>
      </c>
      <c r="AK63" s="69" t="str">
        <f aca="false">K63</f>
        <v>D1</v>
      </c>
      <c r="AL63" s="69" t="str">
        <f aca="false">N63</f>
        <v>D1</v>
      </c>
      <c r="AM63" s="69" t="str">
        <f aca="false">Q63</f>
        <v>C1</v>
      </c>
      <c r="AN63" s="69" t="str">
        <f aca="false">T63</f>
        <v>C1</v>
      </c>
      <c r="AO63" s="69" t="n">
        <f aca="false">W63</f>
        <v>0</v>
      </c>
      <c r="AP63" s="70" t="n">
        <f aca="false">IFERROR(LARGE(AD63:AI63,1),0)</f>
        <v>71</v>
      </c>
      <c r="AQ63" s="70" t="n">
        <f aca="false">IFERROR(LARGE(AD63:AI63,2),0)</f>
        <v>62</v>
      </c>
      <c r="AR63" s="70" t="n">
        <f aca="false">IFERROR(LARGE(AD63:AI63,3),0)</f>
        <v>56</v>
      </c>
      <c r="AS63" s="70" t="n">
        <f aca="false">IFERROR(LARGE(AD63:AI63,4),0)</f>
        <v>55</v>
      </c>
      <c r="AT63" s="70" t="n">
        <f aca="false">IFERROR(LARGE(AD63:AI63,5),0)</f>
        <v>40</v>
      </c>
      <c r="AU63" s="71" t="n">
        <f aca="false">IFERROR(INDEX(X63:AC63,SMALL(IF(AD63:AI63=AV63,COLUMN(AD63:AI63)-COLUMN(AD63)+1),COUNTIF(AP63:AP63,AV63))),0)</f>
        <v>101</v>
      </c>
      <c r="AV63" s="71" t="n">
        <f aca="false">IFERROR(LARGE(AD63:AI63,1),0)</f>
        <v>71</v>
      </c>
      <c r="AW63" s="71" t="str">
        <f aca="false">IFERROR(INDEX(AJ63:AO63,SMALL(IF(AD63:AI63=AV63,COLUMN(AD63:AI63)-COLUMN(AD63)+1),COUNTIF(AP63:AP63,AV63))),0)</f>
        <v>C2</v>
      </c>
      <c r="AX63" s="72" t="n">
        <f aca="false">IFERROR(INDEX(X63:AC63,SMALL(IF(AD63:AI63=AY63,COLUMN(AD63:AI63)-COLUMN(AD63)+1),COUNTIF(AP63:AQ63,AY63))),0)</f>
        <v>87</v>
      </c>
      <c r="AY63" s="72" t="n">
        <f aca="false">IFERROR(LARGE(AD63:AI63,2),0)</f>
        <v>62</v>
      </c>
      <c r="AZ63" s="73" t="str">
        <f aca="false">IFERROR(INDEX(AJ63:AO63,SMALL(IF(AD63:AI63=AY63,COLUMN(AD63:AI63)-COLUMN(AD63)+1),COUNTIF(AP63:AQ63,AY63))),0)</f>
        <v>C1</v>
      </c>
      <c r="BA63" s="74" t="n">
        <f aca="false">IFERROR(INDEX(X63:AC63,SMALL(IF(AD63:AI63=BB63,COLUMN(AD63:AI63)-COLUMN(AD63)+1),COUNTIF(AP63:AR63,BB63))),0)</f>
        <v>86</v>
      </c>
      <c r="BB63" s="74" t="n">
        <f aca="false">IFERROR(LARGE(AD63:AI63,3),0)</f>
        <v>56</v>
      </c>
      <c r="BC63" s="74" t="str">
        <f aca="false">IFERROR(INDEX(AJ63:AO63,SMALL(IF(AD63:AI63=BB63,COLUMN(AD63:AI63)-COLUMN(AD63)+1),COUNTIF(AP63:AR63,BB63))),0)</f>
        <v>C1</v>
      </c>
      <c r="BD63" s="75" t="n">
        <f aca="false">IFERROR(INDEX(X63:AC63,SMALL(IF(AD63:AI63=BE63,COLUMN(AD63:AI63)-COLUMN(AD63)+1),COUNTIF(AP63:AS63,BE63))),0)</f>
        <v>2</v>
      </c>
      <c r="BE63" s="75" t="n">
        <f aca="false">IFERROR(LARGE(AD63:AI63,4),0)</f>
        <v>55</v>
      </c>
      <c r="BF63" s="75" t="str">
        <f aca="false">IFERROR(INDEX(AJ63:AO63,SMALL(IF(AD63:AI63=BE63,COLUMN(AD63:AI63)-COLUMN(AD63)+1),COUNTIF(AP63:AS63,BE63))),0)</f>
        <v>D1</v>
      </c>
      <c r="BG63" s="76" t="n">
        <f aca="false">IFERROR(INDEX(X63:AC63,SMALL(IF(AD63:AI63=BH63,COLUMN(AD63:AI63)-COLUMN(AD63)+1),COUNTIF(AP63:AT63,BH63))),0)</f>
        <v>41</v>
      </c>
      <c r="BH63" s="76" t="n">
        <f aca="false">IFERROR(LARGE(AD63:AI63,5),0)</f>
        <v>40</v>
      </c>
      <c r="BI63" s="76" t="str">
        <f aca="false">IFERROR(INDEX(AJ63:AO63,SMALL(IF(AD63:AI63=BH63,COLUMN(AD63:AI63)-COLUMN(AD63)+1),COUNTIF(AP63:AT63,BH63))),0)</f>
        <v>D1</v>
      </c>
      <c r="BJ63" s="77" t="n">
        <f aca="false">IF(COUNTIF(AD63:AI63,0)=0,IF(COUNTIFS(AD63:AI63,"*F*")=0,SUM(LARGE(AD63:AI63,{1,2,3,4,5})),IF(COUNTIFS(AD63:AI63,"*F*")=1,SUM(LARGE(AD63:AI63,{1,2,3,4,5})),IF(COUNTIFS(AD63:AI63,"*F*")=2,"C",IF(COUNTIFS(AD63:AI63,"*F*")&gt;2,"F")))),IF(COUNTIFS(AD63:AH63,"*F*")=0,SUM(AD63:AH63),IF(COUNTIFS(AD63:AH63,"*F*")=1,"C",IF(COUNTIFS(AD63:AH63,"*F*")&gt;=2,"F"))))</f>
        <v>284</v>
      </c>
      <c r="BK63" s="78" t="n">
        <f aca="false">IFERROR(BJ63/5,BJ63)</f>
        <v>56.8</v>
      </c>
    </row>
    <row r="64" customFormat="false" ht="15" hidden="false" customHeight="false" outlineLevel="0" collapsed="false">
      <c r="A64" s="64" t="n">
        <v>62</v>
      </c>
      <c r="B64" s="65" t="s">
        <v>12</v>
      </c>
      <c r="C64" s="38" t="n">
        <v>2306887</v>
      </c>
      <c r="D64" s="39" t="s">
        <v>109</v>
      </c>
      <c r="E64" s="39" t="s">
        <v>19</v>
      </c>
      <c r="F64" s="40" t="n">
        <v>101</v>
      </c>
      <c r="G64" s="40" t="n">
        <v>81</v>
      </c>
      <c r="H64" s="40" t="s">
        <v>41</v>
      </c>
      <c r="I64" s="40" t="n">
        <v>2</v>
      </c>
      <c r="J64" s="40" t="n">
        <v>91</v>
      </c>
      <c r="K64" s="40" t="s">
        <v>44</v>
      </c>
      <c r="L64" s="40" t="n">
        <v>41</v>
      </c>
      <c r="M64" s="40" t="n">
        <v>89</v>
      </c>
      <c r="N64" s="40" t="s">
        <v>45</v>
      </c>
      <c r="O64" s="40" t="n">
        <v>86</v>
      </c>
      <c r="P64" s="40" t="n">
        <v>92</v>
      </c>
      <c r="Q64" s="40" t="s">
        <v>44</v>
      </c>
      <c r="R64" s="40" t="n">
        <v>87</v>
      </c>
      <c r="S64" s="40" t="n">
        <v>87</v>
      </c>
      <c r="T64" s="40" t="s">
        <v>45</v>
      </c>
      <c r="U64" s="42"/>
      <c r="V64" s="42"/>
      <c r="W64" s="66"/>
      <c r="X64" s="67" t="n">
        <f aca="false">F64</f>
        <v>101</v>
      </c>
      <c r="Y64" s="67" t="n">
        <f aca="false">I64</f>
        <v>2</v>
      </c>
      <c r="Z64" s="67" t="n">
        <f aca="false">L64</f>
        <v>41</v>
      </c>
      <c r="AA64" s="67" t="n">
        <f aca="false">O64</f>
        <v>86</v>
      </c>
      <c r="AB64" s="67" t="n">
        <f aca="false">R64</f>
        <v>87</v>
      </c>
      <c r="AC64" s="67" t="n">
        <f aca="false">U64</f>
        <v>0</v>
      </c>
      <c r="AD64" s="68" t="n">
        <f aca="false">G64</f>
        <v>81</v>
      </c>
      <c r="AE64" s="68" t="n">
        <f aca="false">J64</f>
        <v>91</v>
      </c>
      <c r="AF64" s="68" t="n">
        <f aca="false">M64</f>
        <v>89</v>
      </c>
      <c r="AG64" s="68" t="n">
        <f aca="false">P64</f>
        <v>92</v>
      </c>
      <c r="AH64" s="68" t="n">
        <f aca="false">S64</f>
        <v>87</v>
      </c>
      <c r="AI64" s="68" t="n">
        <f aca="false">V64</f>
        <v>0</v>
      </c>
      <c r="AJ64" s="69" t="str">
        <f aca="false">H64</f>
        <v>B2</v>
      </c>
      <c r="AK64" s="69" t="str">
        <f aca="false">K64</f>
        <v>A1</v>
      </c>
      <c r="AL64" s="69" t="str">
        <f aca="false">N64</f>
        <v>A2</v>
      </c>
      <c r="AM64" s="69" t="str">
        <f aca="false">Q64</f>
        <v>A1</v>
      </c>
      <c r="AN64" s="69" t="str">
        <f aca="false">T64</f>
        <v>A2</v>
      </c>
      <c r="AO64" s="69" t="n">
        <f aca="false">W64</f>
        <v>0</v>
      </c>
      <c r="AP64" s="70" t="n">
        <f aca="false">IFERROR(LARGE(AD64:AI64,1),0)</f>
        <v>92</v>
      </c>
      <c r="AQ64" s="70" t="n">
        <f aca="false">IFERROR(LARGE(AD64:AI64,2),0)</f>
        <v>91</v>
      </c>
      <c r="AR64" s="70" t="n">
        <f aca="false">IFERROR(LARGE(AD64:AI64,3),0)</f>
        <v>89</v>
      </c>
      <c r="AS64" s="70" t="n">
        <f aca="false">IFERROR(LARGE(AD64:AI64,4),0)</f>
        <v>87</v>
      </c>
      <c r="AT64" s="70" t="n">
        <f aca="false">IFERROR(LARGE(AD64:AI64,5),0)</f>
        <v>81</v>
      </c>
      <c r="AU64" s="71" t="n">
        <f aca="false">IFERROR(INDEX(X64:AC64,SMALL(IF(AD64:AI64=AV64,COLUMN(AD64:AI64)-COLUMN(AD64)+1),COUNTIF(AP64:AP64,AV64))),0)</f>
        <v>86</v>
      </c>
      <c r="AV64" s="71" t="n">
        <f aca="false">IFERROR(LARGE(AD64:AI64,1),0)</f>
        <v>92</v>
      </c>
      <c r="AW64" s="71" t="str">
        <f aca="false">IFERROR(INDEX(AJ64:AO64,SMALL(IF(AD64:AI64=AV64,COLUMN(AD64:AI64)-COLUMN(AD64)+1),COUNTIF(AP64:AP64,AV64))),0)</f>
        <v>A1</v>
      </c>
      <c r="AX64" s="72" t="n">
        <f aca="false">IFERROR(INDEX(X64:AC64,SMALL(IF(AD64:AI64=AY64,COLUMN(AD64:AI64)-COLUMN(AD64)+1),COUNTIF(AP64:AQ64,AY64))),0)</f>
        <v>2</v>
      </c>
      <c r="AY64" s="72" t="n">
        <f aca="false">IFERROR(LARGE(AD64:AI64,2),0)</f>
        <v>91</v>
      </c>
      <c r="AZ64" s="73" t="str">
        <f aca="false">IFERROR(INDEX(AJ64:AO64,SMALL(IF(AD64:AI64=AY64,COLUMN(AD64:AI64)-COLUMN(AD64)+1),COUNTIF(AP64:AQ64,AY64))),0)</f>
        <v>A1</v>
      </c>
      <c r="BA64" s="74" t="n">
        <f aca="false">IFERROR(INDEX(X64:AC64,SMALL(IF(AD64:AI64=BB64,COLUMN(AD64:AI64)-COLUMN(AD64)+1),COUNTIF(AP64:AR64,BB64))),0)</f>
        <v>41</v>
      </c>
      <c r="BB64" s="74" t="n">
        <f aca="false">IFERROR(LARGE(AD64:AI64,3),0)</f>
        <v>89</v>
      </c>
      <c r="BC64" s="74" t="str">
        <f aca="false">IFERROR(INDEX(AJ64:AO64,SMALL(IF(AD64:AI64=BB64,COLUMN(AD64:AI64)-COLUMN(AD64)+1),COUNTIF(AP64:AR64,BB64))),0)</f>
        <v>A2</v>
      </c>
      <c r="BD64" s="75" t="n">
        <f aca="false">IFERROR(INDEX(X64:AC64,SMALL(IF(AD64:AI64=BE64,COLUMN(AD64:AI64)-COLUMN(AD64)+1),COUNTIF(AP64:AS64,BE64))),0)</f>
        <v>87</v>
      </c>
      <c r="BE64" s="75" t="n">
        <f aca="false">IFERROR(LARGE(AD64:AI64,4),0)</f>
        <v>87</v>
      </c>
      <c r="BF64" s="75" t="str">
        <f aca="false">IFERROR(INDEX(AJ64:AO64,SMALL(IF(AD64:AI64=BE64,COLUMN(AD64:AI64)-COLUMN(AD64)+1),COUNTIF(AP64:AS64,BE64))),0)</f>
        <v>A2</v>
      </c>
      <c r="BG64" s="76" t="n">
        <f aca="false">IFERROR(INDEX(X64:AC64,SMALL(IF(AD64:AI64=BH64,COLUMN(AD64:AI64)-COLUMN(AD64)+1),COUNTIF(AP64:AT64,BH64))),0)</f>
        <v>101</v>
      </c>
      <c r="BH64" s="76" t="n">
        <f aca="false">IFERROR(LARGE(AD64:AI64,5),0)</f>
        <v>81</v>
      </c>
      <c r="BI64" s="76" t="str">
        <f aca="false">IFERROR(INDEX(AJ64:AO64,SMALL(IF(AD64:AI64=BH64,COLUMN(AD64:AI64)-COLUMN(AD64)+1),COUNTIF(AP64:AT64,BH64))),0)</f>
        <v>B2</v>
      </c>
      <c r="BJ64" s="77" t="n">
        <f aca="false">IF(COUNTIF(AD64:AI64,0)=0,IF(COUNTIFS(AD64:AI64,"*F*")=0,SUM(LARGE(AD64:AI64,{1,2,3,4,5})),IF(COUNTIFS(AD64:AI64,"*F*")=1,SUM(LARGE(AD64:AI64,{1,2,3,4,5})),IF(COUNTIFS(AD64:AI64,"*F*")=2,"C",IF(COUNTIFS(AD64:AI64,"*F*")&gt;2,"F")))),IF(COUNTIFS(AD64:AH64,"*F*")=0,SUM(AD64:AH64),IF(COUNTIFS(AD64:AH64,"*F*")=1,"C",IF(COUNTIFS(AD64:AH64,"*F*")&gt;=2,"F"))))</f>
        <v>440</v>
      </c>
      <c r="BK64" s="78" t="n">
        <f aca="false">IFERROR(BJ64/5,BJ64)</f>
        <v>88</v>
      </c>
    </row>
    <row r="65" customFormat="false" ht="15" hidden="false" customHeight="false" outlineLevel="0" collapsed="false">
      <c r="A65" s="64" t="n">
        <v>63</v>
      </c>
      <c r="B65" s="65" t="s">
        <v>12</v>
      </c>
      <c r="C65" s="38" t="n">
        <v>2306888</v>
      </c>
      <c r="D65" s="39" t="s">
        <v>110</v>
      </c>
      <c r="E65" s="39" t="s">
        <v>19</v>
      </c>
      <c r="F65" s="40" t="n">
        <v>101</v>
      </c>
      <c r="G65" s="40" t="n">
        <v>75</v>
      </c>
      <c r="H65" s="40" t="s">
        <v>48</v>
      </c>
      <c r="I65" s="40" t="n">
        <v>2</v>
      </c>
      <c r="J65" s="40" t="n">
        <v>89</v>
      </c>
      <c r="K65" s="40" t="s">
        <v>44</v>
      </c>
      <c r="L65" s="40" t="n">
        <v>41</v>
      </c>
      <c r="M65" s="40" t="n">
        <v>48</v>
      </c>
      <c r="N65" s="40" t="s">
        <v>47</v>
      </c>
      <c r="O65" s="40" t="n">
        <v>86</v>
      </c>
      <c r="P65" s="40" t="n">
        <v>62</v>
      </c>
      <c r="Q65" s="40" t="s">
        <v>41</v>
      </c>
      <c r="R65" s="40" t="n">
        <v>87</v>
      </c>
      <c r="S65" s="40" t="n">
        <v>77</v>
      </c>
      <c r="T65" s="40" t="s">
        <v>42</v>
      </c>
      <c r="U65" s="42"/>
      <c r="V65" s="42"/>
      <c r="W65" s="66"/>
      <c r="X65" s="67" t="n">
        <f aca="false">F65</f>
        <v>101</v>
      </c>
      <c r="Y65" s="67" t="n">
        <f aca="false">I65</f>
        <v>2</v>
      </c>
      <c r="Z65" s="67" t="n">
        <f aca="false">L65</f>
        <v>41</v>
      </c>
      <c r="AA65" s="67" t="n">
        <f aca="false">O65</f>
        <v>86</v>
      </c>
      <c r="AB65" s="67" t="n">
        <f aca="false">R65</f>
        <v>87</v>
      </c>
      <c r="AC65" s="67" t="n">
        <f aca="false">U65</f>
        <v>0</v>
      </c>
      <c r="AD65" s="68" t="n">
        <f aca="false">G65</f>
        <v>75</v>
      </c>
      <c r="AE65" s="68" t="n">
        <f aca="false">J65</f>
        <v>89</v>
      </c>
      <c r="AF65" s="68" t="n">
        <f aca="false">M65</f>
        <v>48</v>
      </c>
      <c r="AG65" s="68" t="n">
        <f aca="false">P65</f>
        <v>62</v>
      </c>
      <c r="AH65" s="68" t="n">
        <f aca="false">S65</f>
        <v>77</v>
      </c>
      <c r="AI65" s="68" t="n">
        <f aca="false">V65</f>
        <v>0</v>
      </c>
      <c r="AJ65" s="69" t="str">
        <f aca="false">H65</f>
        <v>C1</v>
      </c>
      <c r="AK65" s="69" t="str">
        <f aca="false">K65</f>
        <v>A1</v>
      </c>
      <c r="AL65" s="69" t="str">
        <f aca="false">N65</f>
        <v>C2</v>
      </c>
      <c r="AM65" s="69" t="str">
        <f aca="false">Q65</f>
        <v>B2</v>
      </c>
      <c r="AN65" s="69" t="str">
        <f aca="false">T65</f>
        <v>B1</v>
      </c>
      <c r="AO65" s="69" t="n">
        <f aca="false">W65</f>
        <v>0</v>
      </c>
      <c r="AP65" s="70" t="n">
        <f aca="false">IFERROR(LARGE(AD65:AI65,1),0)</f>
        <v>89</v>
      </c>
      <c r="AQ65" s="70" t="n">
        <f aca="false">IFERROR(LARGE(AD65:AI65,2),0)</f>
        <v>77</v>
      </c>
      <c r="AR65" s="70" t="n">
        <f aca="false">IFERROR(LARGE(AD65:AI65,3),0)</f>
        <v>75</v>
      </c>
      <c r="AS65" s="70" t="n">
        <f aca="false">IFERROR(LARGE(AD65:AI65,4),0)</f>
        <v>62</v>
      </c>
      <c r="AT65" s="70" t="n">
        <f aca="false">IFERROR(LARGE(AD65:AI65,5),0)</f>
        <v>48</v>
      </c>
      <c r="AU65" s="71" t="n">
        <f aca="false">IFERROR(INDEX(X65:AC65,SMALL(IF(AD65:AI65=AV65,COLUMN(AD65:AI65)-COLUMN(AD65)+1),COUNTIF(AP65:AP65,AV65))),0)</f>
        <v>2</v>
      </c>
      <c r="AV65" s="71" t="n">
        <f aca="false">IFERROR(LARGE(AD65:AI65,1),0)</f>
        <v>89</v>
      </c>
      <c r="AW65" s="71" t="str">
        <f aca="false">IFERROR(INDEX(AJ65:AO65,SMALL(IF(AD65:AI65=AV65,COLUMN(AD65:AI65)-COLUMN(AD65)+1),COUNTIF(AP65:AP65,AV65))),0)</f>
        <v>A1</v>
      </c>
      <c r="AX65" s="72" t="n">
        <f aca="false">IFERROR(INDEX(X65:AC65,SMALL(IF(AD65:AI65=AY65,COLUMN(AD65:AI65)-COLUMN(AD65)+1),COUNTIF(AP65:AQ65,AY65))),0)</f>
        <v>87</v>
      </c>
      <c r="AY65" s="72" t="n">
        <f aca="false">IFERROR(LARGE(AD65:AI65,2),0)</f>
        <v>77</v>
      </c>
      <c r="AZ65" s="73" t="str">
        <f aca="false">IFERROR(INDEX(AJ65:AO65,SMALL(IF(AD65:AI65=AY65,COLUMN(AD65:AI65)-COLUMN(AD65)+1),COUNTIF(AP65:AQ65,AY65))),0)</f>
        <v>B1</v>
      </c>
      <c r="BA65" s="74" t="n">
        <f aca="false">IFERROR(INDEX(X65:AC65,SMALL(IF(AD65:AI65=BB65,COLUMN(AD65:AI65)-COLUMN(AD65)+1),COUNTIF(AP65:AR65,BB65))),0)</f>
        <v>101</v>
      </c>
      <c r="BB65" s="74" t="n">
        <f aca="false">IFERROR(LARGE(AD65:AI65,3),0)</f>
        <v>75</v>
      </c>
      <c r="BC65" s="74" t="str">
        <f aca="false">IFERROR(INDEX(AJ65:AO65,SMALL(IF(AD65:AI65=BB65,COLUMN(AD65:AI65)-COLUMN(AD65)+1),COUNTIF(AP65:AR65,BB65))),0)</f>
        <v>C1</v>
      </c>
      <c r="BD65" s="75" t="n">
        <f aca="false">IFERROR(INDEX(X65:AC65,SMALL(IF(AD65:AI65=BE65,COLUMN(AD65:AI65)-COLUMN(AD65)+1),COUNTIF(AP65:AS65,BE65))),0)</f>
        <v>86</v>
      </c>
      <c r="BE65" s="75" t="n">
        <f aca="false">IFERROR(LARGE(AD65:AI65,4),0)</f>
        <v>62</v>
      </c>
      <c r="BF65" s="75" t="str">
        <f aca="false">IFERROR(INDEX(AJ65:AO65,SMALL(IF(AD65:AI65=BE65,COLUMN(AD65:AI65)-COLUMN(AD65)+1),COUNTIF(AP65:AS65,BE65))),0)</f>
        <v>B2</v>
      </c>
      <c r="BG65" s="76" t="n">
        <f aca="false">IFERROR(INDEX(X65:AC65,SMALL(IF(AD65:AI65=BH65,COLUMN(AD65:AI65)-COLUMN(AD65)+1),COUNTIF(AP65:AT65,BH65))),0)</f>
        <v>41</v>
      </c>
      <c r="BH65" s="76" t="n">
        <f aca="false">IFERROR(LARGE(AD65:AI65,5),0)</f>
        <v>48</v>
      </c>
      <c r="BI65" s="76" t="str">
        <f aca="false">IFERROR(INDEX(AJ65:AO65,SMALL(IF(AD65:AI65=BH65,COLUMN(AD65:AI65)-COLUMN(AD65)+1),COUNTIF(AP65:AT65,BH65))),0)</f>
        <v>C2</v>
      </c>
      <c r="BJ65" s="77" t="n">
        <f aca="false">IF(COUNTIF(AD65:AI65,0)=0,IF(COUNTIFS(AD65:AI65,"*F*")=0,SUM(LARGE(AD65:AI65,{1,2,3,4,5})),IF(COUNTIFS(AD65:AI65,"*F*")=1,SUM(LARGE(AD65:AI65,{1,2,3,4,5})),IF(COUNTIFS(AD65:AI65,"*F*")=2,"C",IF(COUNTIFS(AD65:AI65,"*F*")&gt;2,"F")))),IF(COUNTIFS(AD65:AH65,"*F*")=0,SUM(AD65:AH65),IF(COUNTIFS(AD65:AH65,"*F*")=1,"C",IF(COUNTIFS(AD65:AH65,"*F*")&gt;=2,"F"))))</f>
        <v>351</v>
      </c>
      <c r="BK65" s="78" t="n">
        <f aca="false">IFERROR(BJ65/5,BJ65)</f>
        <v>70.2</v>
      </c>
    </row>
    <row r="66" customFormat="false" ht="15" hidden="false" customHeight="false" outlineLevel="0" collapsed="false">
      <c r="A66" s="64" t="n">
        <v>64</v>
      </c>
      <c r="B66" s="65" t="s">
        <v>12</v>
      </c>
      <c r="C66" s="38" t="n">
        <v>2306889</v>
      </c>
      <c r="D66" s="39" t="s">
        <v>111</v>
      </c>
      <c r="E66" s="39" t="s">
        <v>15</v>
      </c>
      <c r="F66" s="40" t="n">
        <v>101</v>
      </c>
      <c r="G66" s="40" t="n">
        <v>62</v>
      </c>
      <c r="H66" s="40" t="s">
        <v>52</v>
      </c>
      <c r="I66" s="40" t="n">
        <v>2</v>
      </c>
      <c r="J66" s="40" t="n">
        <v>48</v>
      </c>
      <c r="K66" s="40" t="s">
        <v>54</v>
      </c>
      <c r="L66" s="40" t="n">
        <v>41</v>
      </c>
      <c r="M66" s="40" t="n">
        <v>42</v>
      </c>
      <c r="N66" s="40" t="s">
        <v>47</v>
      </c>
      <c r="O66" s="40" t="n">
        <v>86</v>
      </c>
      <c r="P66" s="40" t="n">
        <v>42</v>
      </c>
      <c r="Q66" s="40" t="s">
        <v>47</v>
      </c>
      <c r="R66" s="40" t="n">
        <v>87</v>
      </c>
      <c r="S66" s="40" t="n">
        <v>43</v>
      </c>
      <c r="T66" s="40" t="s">
        <v>52</v>
      </c>
      <c r="U66" s="42"/>
      <c r="V66" s="42"/>
      <c r="W66" s="66"/>
      <c r="X66" s="67" t="n">
        <f aca="false">F66</f>
        <v>101</v>
      </c>
      <c r="Y66" s="67" t="n">
        <f aca="false">I66</f>
        <v>2</v>
      </c>
      <c r="Z66" s="67" t="n">
        <f aca="false">L66</f>
        <v>41</v>
      </c>
      <c r="AA66" s="67" t="n">
        <f aca="false">O66</f>
        <v>86</v>
      </c>
      <c r="AB66" s="67" t="n">
        <f aca="false">R66</f>
        <v>87</v>
      </c>
      <c r="AC66" s="67" t="n">
        <f aca="false">U66</f>
        <v>0</v>
      </c>
      <c r="AD66" s="68" t="n">
        <f aca="false">G66</f>
        <v>62</v>
      </c>
      <c r="AE66" s="68" t="n">
        <f aca="false">J66</f>
        <v>48</v>
      </c>
      <c r="AF66" s="68" t="n">
        <f aca="false">M66</f>
        <v>42</v>
      </c>
      <c r="AG66" s="68" t="n">
        <f aca="false">P66</f>
        <v>42</v>
      </c>
      <c r="AH66" s="68" t="n">
        <f aca="false">S66</f>
        <v>43</v>
      </c>
      <c r="AI66" s="68" t="n">
        <f aca="false">V66</f>
        <v>0</v>
      </c>
      <c r="AJ66" s="69" t="str">
        <f aca="false">H66</f>
        <v>D1</v>
      </c>
      <c r="AK66" s="69" t="str">
        <f aca="false">K66</f>
        <v>D2</v>
      </c>
      <c r="AL66" s="69" t="str">
        <f aca="false">N66</f>
        <v>C2</v>
      </c>
      <c r="AM66" s="69" t="str">
        <f aca="false">Q66</f>
        <v>C2</v>
      </c>
      <c r="AN66" s="69" t="str">
        <f aca="false">T66</f>
        <v>D1</v>
      </c>
      <c r="AO66" s="69" t="n">
        <f aca="false">W66</f>
        <v>0</v>
      </c>
      <c r="AP66" s="70" t="n">
        <f aca="false">IFERROR(LARGE(AD66:AI66,1),0)</f>
        <v>62</v>
      </c>
      <c r="AQ66" s="70" t="n">
        <f aca="false">IFERROR(LARGE(AD66:AI66,2),0)</f>
        <v>48</v>
      </c>
      <c r="AR66" s="70" t="n">
        <f aca="false">IFERROR(LARGE(AD66:AI66,3),0)</f>
        <v>43</v>
      </c>
      <c r="AS66" s="70" t="n">
        <f aca="false">IFERROR(LARGE(AD66:AI66,4),0)</f>
        <v>42</v>
      </c>
      <c r="AT66" s="70" t="n">
        <f aca="false">IFERROR(LARGE(AD66:AI66,5),0)</f>
        <v>42</v>
      </c>
      <c r="AU66" s="71" t="n">
        <f aca="false">IFERROR(INDEX(X66:AC66,SMALL(IF(AD66:AI66=AV66,COLUMN(AD66:AI66)-COLUMN(AD66)+1),COUNTIF(AP66:AP66,AV66))),0)</f>
        <v>101</v>
      </c>
      <c r="AV66" s="71" t="n">
        <f aca="false">IFERROR(LARGE(AD66:AI66,1),0)</f>
        <v>62</v>
      </c>
      <c r="AW66" s="71" t="str">
        <f aca="false">IFERROR(INDEX(AJ66:AO66,SMALL(IF(AD66:AI66=AV66,COLUMN(AD66:AI66)-COLUMN(AD66)+1),COUNTIF(AP66:AP66,AV66))),0)</f>
        <v>D1</v>
      </c>
      <c r="AX66" s="72" t="n">
        <f aca="false">IFERROR(INDEX(X66:AC66,SMALL(IF(AD66:AI66=AY66,COLUMN(AD66:AI66)-COLUMN(AD66)+1),COUNTIF(AP66:AQ66,AY66))),0)</f>
        <v>2</v>
      </c>
      <c r="AY66" s="72" t="n">
        <f aca="false">IFERROR(LARGE(AD66:AI66,2),0)</f>
        <v>48</v>
      </c>
      <c r="AZ66" s="73" t="str">
        <f aca="false">IFERROR(INDEX(AJ66:AO66,SMALL(IF(AD66:AI66=AY66,COLUMN(AD66:AI66)-COLUMN(AD66)+1),COUNTIF(AP66:AQ66,AY66))),0)</f>
        <v>D2</v>
      </c>
      <c r="BA66" s="74" t="n">
        <f aca="false">IFERROR(INDEX(X66:AC66,SMALL(IF(AD66:AI66=BB66,COLUMN(AD66:AI66)-COLUMN(AD66)+1),COUNTIF(AP66:AR66,BB66))),0)</f>
        <v>87</v>
      </c>
      <c r="BB66" s="74" t="n">
        <f aca="false">IFERROR(LARGE(AD66:AI66,3),0)</f>
        <v>43</v>
      </c>
      <c r="BC66" s="74" t="str">
        <f aca="false">IFERROR(INDEX(AJ66:AO66,SMALL(IF(AD66:AI66=BB66,COLUMN(AD66:AI66)-COLUMN(AD66)+1),COUNTIF(AP66:AR66,BB66))),0)</f>
        <v>D1</v>
      </c>
      <c r="BD66" s="75" t="n">
        <f aca="false">IFERROR(INDEX(X66:AC66,SMALL(IF(AD66:AI66=BE66,COLUMN(AD66:AI66)-COLUMN(AD66)+1),COUNTIF(AP66:AS66,BE66))),0)</f>
        <v>41</v>
      </c>
      <c r="BE66" s="75" t="n">
        <f aca="false">IFERROR(LARGE(AD66:AI66,4),0)</f>
        <v>42</v>
      </c>
      <c r="BF66" s="75" t="str">
        <f aca="false">IFERROR(INDEX(AJ66:AO66,SMALL(IF(AD66:AI66=BE66,COLUMN(AD66:AI66)-COLUMN(AD66)+1),COUNTIF(AP66:AS66,BE66))),0)</f>
        <v>C2</v>
      </c>
      <c r="BG66" s="76" t="n">
        <f aca="false">IFERROR(INDEX(X66:AC66,SMALL(IF(AD66:AI66=BH66,COLUMN(AD66:AI66)-COLUMN(AD66)+1),COUNTIF(AP66:AT66,BH66))),0)</f>
        <v>86</v>
      </c>
      <c r="BH66" s="76" t="n">
        <f aca="false">IFERROR(LARGE(AD66:AI66,5),0)</f>
        <v>42</v>
      </c>
      <c r="BI66" s="76" t="str">
        <f aca="false">IFERROR(INDEX(AJ66:AO66,SMALL(IF(AD66:AI66=BH66,COLUMN(AD66:AI66)-COLUMN(AD66)+1),COUNTIF(AP66:AT66,BH66))),0)</f>
        <v>C2</v>
      </c>
      <c r="BJ66" s="77" t="n">
        <f aca="false">IF(COUNTIF(AD66:AI66,0)=0,IF(COUNTIFS(AD66:AI66,"*F*")=0,SUM(LARGE(AD66:AI66,{1,2,3,4,5})),IF(COUNTIFS(AD66:AI66,"*F*")=1,SUM(LARGE(AD66:AI66,{1,2,3,4,5})),IF(COUNTIFS(AD66:AI66,"*F*")=2,"C",IF(COUNTIFS(AD66:AI66,"*F*")&gt;2,"F")))),IF(COUNTIFS(AD66:AH66,"*F*")=0,SUM(AD66:AH66),IF(COUNTIFS(AD66:AH66,"*F*")=1,"C",IF(COUNTIFS(AD66:AH66,"*F*")&gt;=2,"F"))))</f>
        <v>237</v>
      </c>
      <c r="BK66" s="78" t="n">
        <f aca="false">IFERROR(BJ66/5,BJ66)</f>
        <v>47.4</v>
      </c>
    </row>
    <row r="67" customFormat="false" ht="15" hidden="false" customHeight="false" outlineLevel="0" collapsed="false">
      <c r="A67" s="64" t="n">
        <v>65</v>
      </c>
      <c r="B67" s="65" t="s">
        <v>12</v>
      </c>
      <c r="C67" s="38" t="n">
        <v>2306890</v>
      </c>
      <c r="D67" s="39" t="s">
        <v>112</v>
      </c>
      <c r="E67" s="39" t="s">
        <v>19</v>
      </c>
      <c r="F67" s="40" t="n">
        <v>101</v>
      </c>
      <c r="G67" s="40" t="n">
        <v>63</v>
      </c>
      <c r="H67" s="40" t="s">
        <v>52</v>
      </c>
      <c r="I67" s="40" t="n">
        <v>2</v>
      </c>
      <c r="J67" s="40" t="n">
        <v>65</v>
      </c>
      <c r="K67" s="40" t="s">
        <v>48</v>
      </c>
      <c r="L67" s="40" t="n">
        <v>41</v>
      </c>
      <c r="M67" s="40" t="n">
        <v>49</v>
      </c>
      <c r="N67" s="40" t="s">
        <v>47</v>
      </c>
      <c r="O67" s="40" t="n">
        <v>86</v>
      </c>
      <c r="P67" s="40" t="n">
        <v>52</v>
      </c>
      <c r="Q67" s="40" t="s">
        <v>48</v>
      </c>
      <c r="R67" s="40" t="n">
        <v>87</v>
      </c>
      <c r="S67" s="40" t="n">
        <v>51</v>
      </c>
      <c r="T67" s="40" t="s">
        <v>47</v>
      </c>
      <c r="U67" s="42"/>
      <c r="V67" s="42"/>
      <c r="W67" s="66"/>
      <c r="X67" s="67" t="n">
        <f aca="false">F67</f>
        <v>101</v>
      </c>
      <c r="Y67" s="67" t="n">
        <f aca="false">I67</f>
        <v>2</v>
      </c>
      <c r="Z67" s="67" t="n">
        <f aca="false">L67</f>
        <v>41</v>
      </c>
      <c r="AA67" s="67" t="n">
        <f aca="false">O67</f>
        <v>86</v>
      </c>
      <c r="AB67" s="67" t="n">
        <f aca="false">R67</f>
        <v>87</v>
      </c>
      <c r="AC67" s="67" t="n">
        <f aca="false">U67</f>
        <v>0</v>
      </c>
      <c r="AD67" s="68" t="n">
        <f aca="false">G67</f>
        <v>63</v>
      </c>
      <c r="AE67" s="68" t="n">
        <f aca="false">J67</f>
        <v>65</v>
      </c>
      <c r="AF67" s="68" t="n">
        <f aca="false">M67</f>
        <v>49</v>
      </c>
      <c r="AG67" s="68" t="n">
        <f aca="false">P67</f>
        <v>52</v>
      </c>
      <c r="AH67" s="68" t="n">
        <f aca="false">S67</f>
        <v>51</v>
      </c>
      <c r="AI67" s="68" t="n">
        <f aca="false">V67</f>
        <v>0</v>
      </c>
      <c r="AJ67" s="69" t="str">
        <f aca="false">H67</f>
        <v>D1</v>
      </c>
      <c r="AK67" s="69" t="str">
        <f aca="false">K67</f>
        <v>C1</v>
      </c>
      <c r="AL67" s="69" t="str">
        <f aca="false">N67</f>
        <v>C2</v>
      </c>
      <c r="AM67" s="69" t="str">
        <f aca="false">Q67</f>
        <v>C1</v>
      </c>
      <c r="AN67" s="69" t="str">
        <f aca="false">T67</f>
        <v>C2</v>
      </c>
      <c r="AO67" s="69" t="n">
        <f aca="false">W67</f>
        <v>0</v>
      </c>
      <c r="AP67" s="70" t="n">
        <f aca="false">IFERROR(LARGE(AD67:AI67,1),0)</f>
        <v>65</v>
      </c>
      <c r="AQ67" s="70" t="n">
        <f aca="false">IFERROR(LARGE(AD67:AI67,2),0)</f>
        <v>63</v>
      </c>
      <c r="AR67" s="70" t="n">
        <f aca="false">IFERROR(LARGE(AD67:AI67,3),0)</f>
        <v>52</v>
      </c>
      <c r="AS67" s="70" t="n">
        <f aca="false">IFERROR(LARGE(AD67:AI67,4),0)</f>
        <v>51</v>
      </c>
      <c r="AT67" s="70" t="n">
        <f aca="false">IFERROR(LARGE(AD67:AI67,5),0)</f>
        <v>49</v>
      </c>
      <c r="AU67" s="71" t="n">
        <f aca="false">IFERROR(INDEX(X67:AC67,SMALL(IF(AD67:AI67=AV67,COLUMN(AD67:AI67)-COLUMN(AD67)+1),COUNTIF(AP67:AP67,AV67))),0)</f>
        <v>2</v>
      </c>
      <c r="AV67" s="71" t="n">
        <f aca="false">IFERROR(LARGE(AD67:AI67,1),0)</f>
        <v>65</v>
      </c>
      <c r="AW67" s="71" t="str">
        <f aca="false">IFERROR(INDEX(AJ67:AO67,SMALL(IF(AD67:AI67=AV67,COLUMN(AD67:AI67)-COLUMN(AD67)+1),COUNTIF(AP67:AP67,AV67))),0)</f>
        <v>C1</v>
      </c>
      <c r="AX67" s="72" t="n">
        <f aca="false">IFERROR(INDEX(X67:AC67,SMALL(IF(AD67:AI67=AY67,COLUMN(AD67:AI67)-COLUMN(AD67)+1),COUNTIF(AP67:AQ67,AY67))),0)</f>
        <v>101</v>
      </c>
      <c r="AY67" s="72" t="n">
        <f aca="false">IFERROR(LARGE(AD67:AI67,2),0)</f>
        <v>63</v>
      </c>
      <c r="AZ67" s="73" t="str">
        <f aca="false">IFERROR(INDEX(AJ67:AO67,SMALL(IF(AD67:AI67=AY67,COLUMN(AD67:AI67)-COLUMN(AD67)+1),COUNTIF(AP67:AQ67,AY67))),0)</f>
        <v>D1</v>
      </c>
      <c r="BA67" s="74" t="n">
        <f aca="false">IFERROR(INDEX(X67:AC67,SMALL(IF(AD67:AI67=BB67,COLUMN(AD67:AI67)-COLUMN(AD67)+1),COUNTIF(AP67:AR67,BB67))),0)</f>
        <v>86</v>
      </c>
      <c r="BB67" s="74" t="n">
        <f aca="false">IFERROR(LARGE(AD67:AI67,3),0)</f>
        <v>52</v>
      </c>
      <c r="BC67" s="74" t="str">
        <f aca="false">IFERROR(INDEX(AJ67:AO67,SMALL(IF(AD67:AI67=BB67,COLUMN(AD67:AI67)-COLUMN(AD67)+1),COUNTIF(AP67:AR67,BB67))),0)</f>
        <v>C1</v>
      </c>
      <c r="BD67" s="75" t="n">
        <f aca="false">IFERROR(INDEX(X67:AC67,SMALL(IF(AD67:AI67=BE67,COLUMN(AD67:AI67)-COLUMN(AD67)+1),COUNTIF(AP67:AS67,BE67))),0)</f>
        <v>87</v>
      </c>
      <c r="BE67" s="75" t="n">
        <f aca="false">IFERROR(LARGE(AD67:AI67,4),0)</f>
        <v>51</v>
      </c>
      <c r="BF67" s="75" t="str">
        <f aca="false">IFERROR(INDEX(AJ67:AO67,SMALL(IF(AD67:AI67=BE67,COLUMN(AD67:AI67)-COLUMN(AD67)+1),COUNTIF(AP67:AS67,BE67))),0)</f>
        <v>C2</v>
      </c>
      <c r="BG67" s="76" t="n">
        <f aca="false">IFERROR(INDEX(X67:AC67,SMALL(IF(AD67:AI67=BH67,COLUMN(AD67:AI67)-COLUMN(AD67)+1),COUNTIF(AP67:AT67,BH67))),0)</f>
        <v>41</v>
      </c>
      <c r="BH67" s="76" t="n">
        <f aca="false">IFERROR(LARGE(AD67:AI67,5),0)</f>
        <v>49</v>
      </c>
      <c r="BI67" s="76" t="str">
        <f aca="false">IFERROR(INDEX(AJ67:AO67,SMALL(IF(AD67:AI67=BH67,COLUMN(AD67:AI67)-COLUMN(AD67)+1),COUNTIF(AP67:AT67,BH67))),0)</f>
        <v>C2</v>
      </c>
      <c r="BJ67" s="77" t="n">
        <f aca="false">IF(COUNTIF(AD67:AI67,0)=0,IF(COUNTIFS(AD67:AI67,"*F*")=0,SUM(LARGE(AD67:AI67,{1,2,3,4,5})),IF(COUNTIFS(AD67:AI67,"*F*")=1,SUM(LARGE(AD67:AI67,{1,2,3,4,5})),IF(COUNTIFS(AD67:AI67,"*F*")=2,"C",IF(COUNTIFS(AD67:AI67,"*F*")&gt;2,"F")))),IF(COUNTIFS(AD67:AH67,"*F*")=0,SUM(AD67:AH67),IF(COUNTIFS(AD67:AH67,"*F*")=1,"C",IF(COUNTIFS(AD67:AH67,"*F*")&gt;=2,"F"))))</f>
        <v>280</v>
      </c>
      <c r="BK67" s="78" t="n">
        <f aca="false">IFERROR(BJ67/5,BJ67)</f>
        <v>56</v>
      </c>
    </row>
    <row r="68" customFormat="false" ht="15" hidden="false" customHeight="false" outlineLevel="0" collapsed="false">
      <c r="A68" s="64" t="n">
        <v>66</v>
      </c>
      <c r="B68" s="65" t="s">
        <v>12</v>
      </c>
      <c r="C68" s="38" t="n">
        <v>2306891</v>
      </c>
      <c r="D68" s="39" t="s">
        <v>113</v>
      </c>
      <c r="E68" s="39" t="s">
        <v>15</v>
      </c>
      <c r="F68" s="40" t="n">
        <v>101</v>
      </c>
      <c r="G68" s="40" t="n">
        <v>76</v>
      </c>
      <c r="H68" s="40" t="s">
        <v>48</v>
      </c>
      <c r="I68" s="40" t="n">
        <v>2</v>
      </c>
      <c r="J68" s="40" t="n">
        <v>79</v>
      </c>
      <c r="K68" s="40" t="s">
        <v>42</v>
      </c>
      <c r="L68" s="40" t="n">
        <v>41</v>
      </c>
      <c r="M68" s="40" t="n">
        <v>48</v>
      </c>
      <c r="N68" s="40" t="s">
        <v>47</v>
      </c>
      <c r="O68" s="40" t="n">
        <v>86</v>
      </c>
      <c r="P68" s="40" t="n">
        <v>58</v>
      </c>
      <c r="Q68" s="40" t="s">
        <v>41</v>
      </c>
      <c r="R68" s="40" t="n">
        <v>87</v>
      </c>
      <c r="S68" s="40" t="n">
        <v>79</v>
      </c>
      <c r="T68" s="40" t="s">
        <v>42</v>
      </c>
      <c r="U68" s="42"/>
      <c r="V68" s="42"/>
      <c r="W68" s="66"/>
      <c r="X68" s="67" t="n">
        <f aca="false">F68</f>
        <v>101</v>
      </c>
      <c r="Y68" s="67" t="n">
        <f aca="false">I68</f>
        <v>2</v>
      </c>
      <c r="Z68" s="67" t="n">
        <f aca="false">L68</f>
        <v>41</v>
      </c>
      <c r="AA68" s="67" t="n">
        <f aca="false">O68</f>
        <v>86</v>
      </c>
      <c r="AB68" s="67" t="n">
        <f aca="false">R68</f>
        <v>87</v>
      </c>
      <c r="AC68" s="67" t="n">
        <f aca="false">U68</f>
        <v>0</v>
      </c>
      <c r="AD68" s="68" t="n">
        <f aca="false">G68</f>
        <v>76</v>
      </c>
      <c r="AE68" s="68" t="n">
        <f aca="false">J68</f>
        <v>79</v>
      </c>
      <c r="AF68" s="68" t="n">
        <f aca="false">M68</f>
        <v>48</v>
      </c>
      <c r="AG68" s="68" t="n">
        <f aca="false">P68</f>
        <v>58</v>
      </c>
      <c r="AH68" s="68" t="n">
        <f aca="false">S68</f>
        <v>79</v>
      </c>
      <c r="AI68" s="68" t="n">
        <f aca="false">V68</f>
        <v>0</v>
      </c>
      <c r="AJ68" s="69" t="str">
        <f aca="false">H68</f>
        <v>C1</v>
      </c>
      <c r="AK68" s="69" t="str">
        <f aca="false">K68</f>
        <v>B1</v>
      </c>
      <c r="AL68" s="69" t="str">
        <f aca="false">N68</f>
        <v>C2</v>
      </c>
      <c r="AM68" s="69" t="str">
        <f aca="false">Q68</f>
        <v>B2</v>
      </c>
      <c r="AN68" s="69" t="str">
        <f aca="false">T68</f>
        <v>B1</v>
      </c>
      <c r="AO68" s="69" t="n">
        <f aca="false">W68</f>
        <v>0</v>
      </c>
      <c r="AP68" s="70" t="n">
        <f aca="false">IFERROR(LARGE(AD68:AI68,1),0)</f>
        <v>79</v>
      </c>
      <c r="AQ68" s="70" t="n">
        <f aca="false">IFERROR(LARGE(AD68:AI68,2),0)</f>
        <v>79</v>
      </c>
      <c r="AR68" s="70" t="n">
        <f aca="false">IFERROR(LARGE(AD68:AI68,3),0)</f>
        <v>76</v>
      </c>
      <c r="AS68" s="70" t="n">
        <f aca="false">IFERROR(LARGE(AD68:AI68,4),0)</f>
        <v>58</v>
      </c>
      <c r="AT68" s="70" t="n">
        <f aca="false">IFERROR(LARGE(AD68:AI68,5),0)</f>
        <v>48</v>
      </c>
      <c r="AU68" s="71" t="n">
        <f aca="false">IFERROR(INDEX(X68:AC68,SMALL(IF(AD68:AI68=AV68,COLUMN(AD68:AI68)-COLUMN(AD68)+1),COUNTIF(AP68:AP68,AV68))),0)</f>
        <v>2</v>
      </c>
      <c r="AV68" s="71" t="n">
        <f aca="false">IFERROR(LARGE(AD68:AI68,1),0)</f>
        <v>79</v>
      </c>
      <c r="AW68" s="71" t="str">
        <f aca="false">IFERROR(INDEX(AJ68:AO68,SMALL(IF(AD68:AI68=AV68,COLUMN(AD68:AI68)-COLUMN(AD68)+1),COUNTIF(AP68:AP68,AV68))),0)</f>
        <v>B1</v>
      </c>
      <c r="AX68" s="72" t="n">
        <f aca="false">IFERROR(INDEX(X68:AC68,SMALL(IF(AD68:AI68=AY68,COLUMN(AD68:AI68)-COLUMN(AD68)+1),COUNTIF(AP68:AQ68,AY68))),0)</f>
        <v>87</v>
      </c>
      <c r="AY68" s="72" t="n">
        <f aca="false">IFERROR(LARGE(AD68:AI68,2),0)</f>
        <v>79</v>
      </c>
      <c r="AZ68" s="73" t="str">
        <f aca="false">IFERROR(INDEX(AJ68:AO68,SMALL(IF(AD68:AI68=AY68,COLUMN(AD68:AI68)-COLUMN(AD68)+1),COUNTIF(AP68:AQ68,AY68))),0)</f>
        <v>B1</v>
      </c>
      <c r="BA68" s="74" t="n">
        <f aca="false">IFERROR(INDEX(X68:AC68,SMALL(IF(AD68:AI68=BB68,COLUMN(AD68:AI68)-COLUMN(AD68)+1),COUNTIF(AP68:AR68,BB68))),0)</f>
        <v>101</v>
      </c>
      <c r="BB68" s="74" t="n">
        <f aca="false">IFERROR(LARGE(AD68:AI68,3),0)</f>
        <v>76</v>
      </c>
      <c r="BC68" s="74" t="str">
        <f aca="false">IFERROR(INDEX(AJ68:AO68,SMALL(IF(AD68:AI68=BB68,COLUMN(AD68:AI68)-COLUMN(AD68)+1),COUNTIF(AP68:AR68,BB68))),0)</f>
        <v>C1</v>
      </c>
      <c r="BD68" s="75" t="n">
        <f aca="false">IFERROR(INDEX(X68:AC68,SMALL(IF(AD68:AI68=BE68,COLUMN(AD68:AI68)-COLUMN(AD68)+1),COUNTIF(AP68:AS68,BE68))),0)</f>
        <v>86</v>
      </c>
      <c r="BE68" s="75" t="n">
        <f aca="false">IFERROR(LARGE(AD68:AI68,4),0)</f>
        <v>58</v>
      </c>
      <c r="BF68" s="75" t="str">
        <f aca="false">IFERROR(INDEX(AJ68:AO68,SMALL(IF(AD68:AI68=BE68,COLUMN(AD68:AI68)-COLUMN(AD68)+1),COUNTIF(AP68:AS68,BE68))),0)</f>
        <v>B2</v>
      </c>
      <c r="BG68" s="76" t="n">
        <f aca="false">IFERROR(INDEX(X68:AC68,SMALL(IF(AD68:AI68=BH68,COLUMN(AD68:AI68)-COLUMN(AD68)+1),COUNTIF(AP68:AT68,BH68))),0)</f>
        <v>41</v>
      </c>
      <c r="BH68" s="76" t="n">
        <f aca="false">IFERROR(LARGE(AD68:AI68,5),0)</f>
        <v>48</v>
      </c>
      <c r="BI68" s="76" t="str">
        <f aca="false">IFERROR(INDEX(AJ68:AO68,SMALL(IF(AD68:AI68=BH68,COLUMN(AD68:AI68)-COLUMN(AD68)+1),COUNTIF(AP68:AT68,BH68))),0)</f>
        <v>C2</v>
      </c>
      <c r="BJ68" s="77" t="n">
        <f aca="false">IF(COUNTIF(AD68:AI68,0)=0,IF(COUNTIFS(AD68:AI68,"*F*")=0,SUM(LARGE(AD68:AI68,{1,2,3,4,5})),IF(COUNTIFS(AD68:AI68,"*F*")=1,SUM(LARGE(AD68:AI68,{1,2,3,4,5})),IF(COUNTIFS(AD68:AI68,"*F*")=2,"C",IF(COUNTIFS(AD68:AI68,"*F*")&gt;2,"F")))),IF(COUNTIFS(AD68:AH68,"*F*")=0,SUM(AD68:AH68),IF(COUNTIFS(AD68:AH68,"*F*")=1,"C",IF(COUNTIFS(AD68:AH68,"*F*")&gt;=2,"F"))))</f>
        <v>340</v>
      </c>
      <c r="BK68" s="78" t="n">
        <f aca="false">IFERROR(BJ68/5,BJ68)</f>
        <v>68</v>
      </c>
    </row>
    <row r="69" customFormat="false" ht="15" hidden="false" customHeight="false" outlineLevel="0" collapsed="false">
      <c r="A69" s="64" t="n">
        <v>67</v>
      </c>
      <c r="B69" s="65" t="s">
        <v>12</v>
      </c>
      <c r="C69" s="38" t="n">
        <v>2306892</v>
      </c>
      <c r="D69" s="39" t="s">
        <v>114</v>
      </c>
      <c r="E69" s="39" t="s">
        <v>15</v>
      </c>
      <c r="F69" s="40" t="n">
        <v>101</v>
      </c>
      <c r="G69" s="40" t="n">
        <v>66</v>
      </c>
      <c r="H69" s="40" t="s">
        <v>47</v>
      </c>
      <c r="I69" s="40" t="n">
        <v>2</v>
      </c>
      <c r="J69" s="40" t="n">
        <v>52</v>
      </c>
      <c r="K69" s="40" t="s">
        <v>52</v>
      </c>
      <c r="L69" s="40" t="n">
        <v>41</v>
      </c>
      <c r="M69" s="40" t="n">
        <v>36</v>
      </c>
      <c r="N69" s="40" t="s">
        <v>52</v>
      </c>
      <c r="O69" s="40" t="n">
        <v>86</v>
      </c>
      <c r="P69" s="40" t="n">
        <v>52</v>
      </c>
      <c r="Q69" s="40" t="s">
        <v>48</v>
      </c>
      <c r="R69" s="40" t="n">
        <v>87</v>
      </c>
      <c r="S69" s="40" t="n">
        <v>40</v>
      </c>
      <c r="T69" s="40" t="s">
        <v>54</v>
      </c>
      <c r="U69" s="42"/>
      <c r="V69" s="42"/>
      <c r="W69" s="66"/>
      <c r="X69" s="67" t="n">
        <f aca="false">F69</f>
        <v>101</v>
      </c>
      <c r="Y69" s="67" t="n">
        <f aca="false">I69</f>
        <v>2</v>
      </c>
      <c r="Z69" s="67" t="n">
        <f aca="false">L69</f>
        <v>41</v>
      </c>
      <c r="AA69" s="67" t="n">
        <f aca="false">O69</f>
        <v>86</v>
      </c>
      <c r="AB69" s="67" t="n">
        <f aca="false">R69</f>
        <v>87</v>
      </c>
      <c r="AC69" s="67" t="n">
        <f aca="false">U69</f>
        <v>0</v>
      </c>
      <c r="AD69" s="68" t="n">
        <f aca="false">G69</f>
        <v>66</v>
      </c>
      <c r="AE69" s="68" t="n">
        <f aca="false">J69</f>
        <v>52</v>
      </c>
      <c r="AF69" s="68" t="n">
        <f aca="false">M69</f>
        <v>36</v>
      </c>
      <c r="AG69" s="68" t="n">
        <f aca="false">P69</f>
        <v>52</v>
      </c>
      <c r="AH69" s="68" t="n">
        <f aca="false">S69</f>
        <v>40</v>
      </c>
      <c r="AI69" s="68" t="n">
        <f aca="false">V69</f>
        <v>0</v>
      </c>
      <c r="AJ69" s="69" t="str">
        <f aca="false">H69</f>
        <v>C2</v>
      </c>
      <c r="AK69" s="69" t="str">
        <f aca="false">K69</f>
        <v>D1</v>
      </c>
      <c r="AL69" s="69" t="str">
        <f aca="false">N69</f>
        <v>D1</v>
      </c>
      <c r="AM69" s="69" t="str">
        <f aca="false">Q69</f>
        <v>C1</v>
      </c>
      <c r="AN69" s="69" t="str">
        <f aca="false">T69</f>
        <v>D2</v>
      </c>
      <c r="AO69" s="69" t="n">
        <f aca="false">W69</f>
        <v>0</v>
      </c>
      <c r="AP69" s="70" t="n">
        <f aca="false">IFERROR(LARGE(AD69:AI69,1),0)</f>
        <v>66</v>
      </c>
      <c r="AQ69" s="70" t="n">
        <f aca="false">IFERROR(LARGE(AD69:AI69,2),0)</f>
        <v>52</v>
      </c>
      <c r="AR69" s="70" t="n">
        <f aca="false">IFERROR(LARGE(AD69:AI69,3),0)</f>
        <v>52</v>
      </c>
      <c r="AS69" s="70" t="n">
        <f aca="false">IFERROR(LARGE(AD69:AI69,4),0)</f>
        <v>40</v>
      </c>
      <c r="AT69" s="70" t="n">
        <f aca="false">IFERROR(LARGE(AD69:AI69,5),0)</f>
        <v>36</v>
      </c>
      <c r="AU69" s="71" t="n">
        <f aca="false">IFERROR(INDEX(X69:AC69,SMALL(IF(AD69:AI69=AV69,COLUMN(AD69:AI69)-COLUMN(AD69)+1),COUNTIF(AP69:AP69,AV69))),0)</f>
        <v>101</v>
      </c>
      <c r="AV69" s="71" t="n">
        <f aca="false">IFERROR(LARGE(AD69:AI69,1),0)</f>
        <v>66</v>
      </c>
      <c r="AW69" s="71" t="str">
        <f aca="false">IFERROR(INDEX(AJ69:AO69,SMALL(IF(AD69:AI69=AV69,COLUMN(AD69:AI69)-COLUMN(AD69)+1),COUNTIF(AP69:AP69,AV69))),0)</f>
        <v>C2</v>
      </c>
      <c r="AX69" s="72" t="n">
        <f aca="false">IFERROR(INDEX(X69:AC69,SMALL(IF(AD69:AI69=AY69,COLUMN(AD69:AI69)-COLUMN(AD69)+1),COUNTIF(AP69:AQ69,AY69))),0)</f>
        <v>2</v>
      </c>
      <c r="AY69" s="72" t="n">
        <f aca="false">IFERROR(LARGE(AD69:AI69,2),0)</f>
        <v>52</v>
      </c>
      <c r="AZ69" s="73" t="str">
        <f aca="false">IFERROR(INDEX(AJ69:AO69,SMALL(IF(AD69:AI69=AY69,COLUMN(AD69:AI69)-COLUMN(AD69)+1),COUNTIF(AP69:AQ69,AY69))),0)</f>
        <v>D1</v>
      </c>
      <c r="BA69" s="74" t="n">
        <f aca="false">IFERROR(INDEX(X69:AC69,SMALL(IF(AD69:AI69=BB69,COLUMN(AD69:AI69)-COLUMN(AD69)+1),COUNTIF(AP69:AR69,BB69))),0)</f>
        <v>86</v>
      </c>
      <c r="BB69" s="74" t="n">
        <f aca="false">IFERROR(LARGE(AD69:AI69,3),0)</f>
        <v>52</v>
      </c>
      <c r="BC69" s="74" t="str">
        <f aca="false">IFERROR(INDEX(AJ69:AO69,SMALL(IF(AD69:AI69=BB69,COLUMN(AD69:AI69)-COLUMN(AD69)+1),COUNTIF(AP69:AR69,BB69))),0)</f>
        <v>C1</v>
      </c>
      <c r="BD69" s="75" t="n">
        <f aca="false">IFERROR(INDEX(X69:AC69,SMALL(IF(AD69:AI69=BE69,COLUMN(AD69:AI69)-COLUMN(AD69)+1),COUNTIF(AP69:AS69,BE69))),0)</f>
        <v>87</v>
      </c>
      <c r="BE69" s="75" t="n">
        <f aca="false">IFERROR(LARGE(AD69:AI69,4),0)</f>
        <v>40</v>
      </c>
      <c r="BF69" s="75" t="str">
        <f aca="false">IFERROR(INDEX(AJ69:AO69,SMALL(IF(AD69:AI69=BE69,COLUMN(AD69:AI69)-COLUMN(AD69)+1),COUNTIF(AP69:AS69,BE69))),0)</f>
        <v>D2</v>
      </c>
      <c r="BG69" s="76" t="n">
        <f aca="false">IFERROR(INDEX(X69:AC69,SMALL(IF(AD69:AI69=BH69,COLUMN(AD69:AI69)-COLUMN(AD69)+1),COUNTIF(AP69:AT69,BH69))),0)</f>
        <v>41</v>
      </c>
      <c r="BH69" s="76" t="n">
        <f aca="false">IFERROR(LARGE(AD69:AI69,5),0)</f>
        <v>36</v>
      </c>
      <c r="BI69" s="76" t="str">
        <f aca="false">IFERROR(INDEX(AJ69:AO69,SMALL(IF(AD69:AI69=BH69,COLUMN(AD69:AI69)-COLUMN(AD69)+1),COUNTIF(AP69:AT69,BH69))),0)</f>
        <v>D1</v>
      </c>
      <c r="BJ69" s="77" t="n">
        <f aca="false">IF(COUNTIF(AD69:AI69,0)=0,IF(COUNTIFS(AD69:AI69,"*F*")=0,SUM(LARGE(AD69:AI69,{1,2,3,4,5})),IF(COUNTIFS(AD69:AI69,"*F*")=1,SUM(LARGE(AD69:AI69,{1,2,3,4,5})),IF(COUNTIFS(AD69:AI69,"*F*")=2,"C",IF(COUNTIFS(AD69:AI69,"*F*")&gt;2,"F")))),IF(COUNTIFS(AD69:AH69,"*F*")=0,SUM(AD69:AH69),IF(COUNTIFS(AD69:AH69,"*F*")=1,"C",IF(COUNTIFS(AD69:AH69,"*F*")&gt;=2,"F"))))</f>
        <v>246</v>
      </c>
      <c r="BK69" s="78" t="n">
        <f aca="false">IFERROR(BJ69/5,BJ69)</f>
        <v>49.2</v>
      </c>
    </row>
    <row r="70" customFormat="false" ht="14.25" hidden="false" customHeight="true" outlineLevel="0" collapsed="false">
      <c r="A70" s="64" t="n">
        <v>68</v>
      </c>
      <c r="B70" s="65" t="s">
        <v>12</v>
      </c>
      <c r="C70" s="38" t="n">
        <v>2306893</v>
      </c>
      <c r="D70" s="39" t="s">
        <v>115</v>
      </c>
      <c r="E70" s="39" t="s">
        <v>15</v>
      </c>
      <c r="F70" s="40" t="n">
        <v>101</v>
      </c>
      <c r="G70" s="40" t="n">
        <v>71</v>
      </c>
      <c r="H70" s="40" t="s">
        <v>47</v>
      </c>
      <c r="I70" s="40" t="n">
        <v>2</v>
      </c>
      <c r="J70" s="40" t="n">
        <v>47</v>
      </c>
      <c r="K70" s="40" t="s">
        <v>54</v>
      </c>
      <c r="L70" s="40" t="n">
        <v>41</v>
      </c>
      <c r="M70" s="40" t="n">
        <v>57</v>
      </c>
      <c r="N70" s="40" t="s">
        <v>48</v>
      </c>
      <c r="O70" s="40" t="n">
        <v>86</v>
      </c>
      <c r="P70" s="40" t="n">
        <v>47</v>
      </c>
      <c r="Q70" s="40" t="s">
        <v>47</v>
      </c>
      <c r="R70" s="40" t="n">
        <v>87</v>
      </c>
      <c r="S70" s="40" t="n">
        <v>68</v>
      </c>
      <c r="T70" s="40" t="s">
        <v>41</v>
      </c>
      <c r="U70" s="42"/>
      <c r="V70" s="42"/>
      <c r="W70" s="66"/>
      <c r="X70" s="67" t="n">
        <f aca="false">F70</f>
        <v>101</v>
      </c>
      <c r="Y70" s="67" t="n">
        <f aca="false">I70</f>
        <v>2</v>
      </c>
      <c r="Z70" s="67" t="n">
        <f aca="false">L70</f>
        <v>41</v>
      </c>
      <c r="AA70" s="67" t="n">
        <f aca="false">O70</f>
        <v>86</v>
      </c>
      <c r="AB70" s="67" t="n">
        <f aca="false">R70</f>
        <v>87</v>
      </c>
      <c r="AC70" s="67" t="n">
        <f aca="false">U70</f>
        <v>0</v>
      </c>
      <c r="AD70" s="68" t="n">
        <f aca="false">G70</f>
        <v>71</v>
      </c>
      <c r="AE70" s="68" t="n">
        <f aca="false">J70</f>
        <v>47</v>
      </c>
      <c r="AF70" s="68" t="n">
        <f aca="false">M70</f>
        <v>57</v>
      </c>
      <c r="AG70" s="68" t="n">
        <f aca="false">P70</f>
        <v>47</v>
      </c>
      <c r="AH70" s="68" t="n">
        <f aca="false">S70</f>
        <v>68</v>
      </c>
      <c r="AI70" s="68" t="n">
        <f aca="false">V70</f>
        <v>0</v>
      </c>
      <c r="AJ70" s="69" t="str">
        <f aca="false">H70</f>
        <v>C2</v>
      </c>
      <c r="AK70" s="69" t="str">
        <f aca="false">K70</f>
        <v>D2</v>
      </c>
      <c r="AL70" s="69" t="str">
        <f aca="false">N70</f>
        <v>C1</v>
      </c>
      <c r="AM70" s="69" t="str">
        <f aca="false">Q70</f>
        <v>C2</v>
      </c>
      <c r="AN70" s="69" t="str">
        <f aca="false">T70</f>
        <v>B2</v>
      </c>
      <c r="AO70" s="69" t="n">
        <f aca="false">W70</f>
        <v>0</v>
      </c>
      <c r="AP70" s="70" t="n">
        <f aca="false">IFERROR(LARGE(AD70:AI70,1),0)</f>
        <v>71</v>
      </c>
      <c r="AQ70" s="70" t="n">
        <f aca="false">IFERROR(LARGE(AD70:AI70,2),0)</f>
        <v>68</v>
      </c>
      <c r="AR70" s="70" t="n">
        <f aca="false">IFERROR(LARGE(AD70:AI70,3),0)</f>
        <v>57</v>
      </c>
      <c r="AS70" s="70" t="n">
        <f aca="false">IFERROR(LARGE(AD70:AI70,4),0)</f>
        <v>47</v>
      </c>
      <c r="AT70" s="70" t="n">
        <f aca="false">IFERROR(LARGE(AD70:AI70,5),0)</f>
        <v>47</v>
      </c>
      <c r="AU70" s="71" t="n">
        <f aca="false">IFERROR(INDEX(X70:AC70,SMALL(IF(AD70:AI70=AV70,COLUMN(AD70:AI70)-COLUMN(AD70)+1),COUNTIF(AP70:AP70,AV70))),0)</f>
        <v>101</v>
      </c>
      <c r="AV70" s="71" t="n">
        <f aca="false">IFERROR(LARGE(AD70:AI70,1),0)</f>
        <v>71</v>
      </c>
      <c r="AW70" s="71" t="str">
        <f aca="false">IFERROR(INDEX(AJ70:AO70,SMALL(IF(AD70:AI70=AV70,COLUMN(AD70:AI70)-COLUMN(AD70)+1),COUNTIF(AP70:AP70,AV70))),0)</f>
        <v>C2</v>
      </c>
      <c r="AX70" s="72" t="n">
        <f aca="false">IFERROR(INDEX(X70:AC70,SMALL(IF(AD70:AI70=AY70,COLUMN(AD70:AI70)-COLUMN(AD70)+1),COUNTIF(AP70:AQ70,AY70))),0)</f>
        <v>87</v>
      </c>
      <c r="AY70" s="72" t="n">
        <f aca="false">IFERROR(LARGE(AD70:AI70,2),0)</f>
        <v>68</v>
      </c>
      <c r="AZ70" s="73" t="str">
        <f aca="false">IFERROR(INDEX(AJ70:AO70,SMALL(IF(AD70:AI70=AY70,COLUMN(AD70:AI70)-COLUMN(AD70)+1),COUNTIF(AP70:AQ70,AY70))),0)</f>
        <v>B2</v>
      </c>
      <c r="BA70" s="74" t="n">
        <f aca="false">IFERROR(INDEX(X70:AC70,SMALL(IF(AD70:AI70=BB70,COLUMN(AD70:AI70)-COLUMN(AD70)+1),COUNTIF(AP70:AR70,BB70))),0)</f>
        <v>41</v>
      </c>
      <c r="BB70" s="74" t="n">
        <f aca="false">IFERROR(LARGE(AD70:AI70,3),0)</f>
        <v>57</v>
      </c>
      <c r="BC70" s="74" t="str">
        <f aca="false">IFERROR(INDEX(AJ70:AO70,SMALL(IF(AD70:AI70=BB70,COLUMN(AD70:AI70)-COLUMN(AD70)+1),COUNTIF(AP70:AR70,BB70))),0)</f>
        <v>C1</v>
      </c>
      <c r="BD70" s="75" t="n">
        <f aca="false">IFERROR(INDEX(X70:AC70,SMALL(IF(AD70:AI70=BE70,COLUMN(AD70:AI70)-COLUMN(AD70)+1),COUNTIF(AP70:AS70,BE70))),0)</f>
        <v>2</v>
      </c>
      <c r="BE70" s="75" t="n">
        <f aca="false">IFERROR(LARGE(AD70:AI70,4),0)</f>
        <v>47</v>
      </c>
      <c r="BF70" s="75" t="str">
        <f aca="false">IFERROR(INDEX(AJ70:AO70,SMALL(IF(AD70:AI70=BE70,COLUMN(AD70:AI70)-COLUMN(AD70)+1),COUNTIF(AP70:AS70,BE70))),0)</f>
        <v>D2</v>
      </c>
      <c r="BG70" s="76" t="n">
        <f aca="false">IFERROR(INDEX(X70:AC70,SMALL(IF(AD70:AI70=BH70,COLUMN(AD70:AI70)-COLUMN(AD70)+1),COUNTIF(AP70:AT70,BH70))),0)</f>
        <v>86</v>
      </c>
      <c r="BH70" s="76" t="n">
        <f aca="false">IFERROR(LARGE(AD70:AI70,5),0)</f>
        <v>47</v>
      </c>
      <c r="BI70" s="76" t="str">
        <f aca="false">IFERROR(INDEX(AJ70:AO70,SMALL(IF(AD70:AI70=BH70,COLUMN(AD70:AI70)-COLUMN(AD70)+1),COUNTIF(AP70:AT70,BH70))),0)</f>
        <v>C2</v>
      </c>
      <c r="BJ70" s="77" t="n">
        <f aca="false">IF(COUNTIF(AD70:AI70,0)=0,IF(COUNTIFS(AD70:AI70,"*F*")=0,SUM(LARGE(AD70:AI70,{1,2,3,4,5})),IF(COUNTIFS(AD70:AI70,"*F*")=1,SUM(LARGE(AD70:AI70,{1,2,3,4,5})),IF(COUNTIFS(AD70:AI70,"*F*")=2,"C",IF(COUNTIFS(AD70:AI70,"*F*")&gt;2,"F")))),IF(COUNTIFS(AD70:AH70,"*F*")=0,SUM(AD70:AH70),IF(COUNTIFS(AD70:AH70,"*F*")=1,"C",IF(COUNTIFS(AD70:AH70,"*F*")&gt;=2,"F"))))</f>
        <v>290</v>
      </c>
      <c r="BK70" s="78" t="n">
        <f aca="false">IFERROR(BJ70/5,BJ70)</f>
        <v>58</v>
      </c>
    </row>
    <row r="71" customFormat="false" ht="15" hidden="false" customHeight="false" outlineLevel="0" collapsed="false">
      <c r="A71" s="64" t="n">
        <v>69</v>
      </c>
      <c r="B71" s="65" t="s">
        <v>12</v>
      </c>
      <c r="C71" s="38" t="n">
        <v>2306894</v>
      </c>
      <c r="D71" s="39" t="s">
        <v>116</v>
      </c>
      <c r="E71" s="39" t="s">
        <v>19</v>
      </c>
      <c r="F71" s="40" t="n">
        <v>101</v>
      </c>
      <c r="G71" s="40" t="n">
        <v>91</v>
      </c>
      <c r="H71" s="40" t="s">
        <v>45</v>
      </c>
      <c r="I71" s="40" t="n">
        <v>2</v>
      </c>
      <c r="J71" s="40" t="n">
        <v>90</v>
      </c>
      <c r="K71" s="40" t="s">
        <v>44</v>
      </c>
      <c r="L71" s="40" t="n">
        <v>41</v>
      </c>
      <c r="M71" s="40" t="n">
        <v>93</v>
      </c>
      <c r="N71" s="40" t="s">
        <v>44</v>
      </c>
      <c r="O71" s="40" t="n">
        <v>86</v>
      </c>
      <c r="P71" s="40" t="n">
        <v>92</v>
      </c>
      <c r="Q71" s="40" t="s">
        <v>44</v>
      </c>
      <c r="R71" s="40" t="n">
        <v>87</v>
      </c>
      <c r="S71" s="40" t="n">
        <v>100</v>
      </c>
      <c r="T71" s="40" t="s">
        <v>44</v>
      </c>
      <c r="U71" s="42"/>
      <c r="V71" s="42"/>
      <c r="W71" s="66"/>
      <c r="X71" s="67" t="n">
        <f aca="false">F71</f>
        <v>101</v>
      </c>
      <c r="Y71" s="67" t="n">
        <f aca="false">I71</f>
        <v>2</v>
      </c>
      <c r="Z71" s="67" t="n">
        <f aca="false">L71</f>
        <v>41</v>
      </c>
      <c r="AA71" s="67" t="n">
        <f aca="false">O71</f>
        <v>86</v>
      </c>
      <c r="AB71" s="67" t="n">
        <f aca="false">R71</f>
        <v>87</v>
      </c>
      <c r="AC71" s="67" t="n">
        <f aca="false">U71</f>
        <v>0</v>
      </c>
      <c r="AD71" s="68" t="n">
        <f aca="false">G71</f>
        <v>91</v>
      </c>
      <c r="AE71" s="68" t="n">
        <f aca="false">J71</f>
        <v>90</v>
      </c>
      <c r="AF71" s="68" t="n">
        <f aca="false">M71</f>
        <v>93</v>
      </c>
      <c r="AG71" s="68" t="n">
        <f aca="false">P71</f>
        <v>92</v>
      </c>
      <c r="AH71" s="68" t="n">
        <f aca="false">S71</f>
        <v>100</v>
      </c>
      <c r="AI71" s="68" t="n">
        <f aca="false">V71</f>
        <v>0</v>
      </c>
      <c r="AJ71" s="69" t="str">
        <f aca="false">H71</f>
        <v>A2</v>
      </c>
      <c r="AK71" s="69" t="str">
        <f aca="false">K71</f>
        <v>A1</v>
      </c>
      <c r="AL71" s="69" t="str">
        <f aca="false">N71</f>
        <v>A1</v>
      </c>
      <c r="AM71" s="69" t="str">
        <f aca="false">Q71</f>
        <v>A1</v>
      </c>
      <c r="AN71" s="69" t="str">
        <f aca="false">T71</f>
        <v>A1</v>
      </c>
      <c r="AO71" s="69" t="n">
        <f aca="false">W71</f>
        <v>0</v>
      </c>
      <c r="AP71" s="70" t="n">
        <f aca="false">IFERROR(LARGE(AD71:AI71,1),0)</f>
        <v>100</v>
      </c>
      <c r="AQ71" s="70" t="n">
        <f aca="false">IFERROR(LARGE(AD71:AI71,2),0)</f>
        <v>93</v>
      </c>
      <c r="AR71" s="70" t="n">
        <f aca="false">IFERROR(LARGE(AD71:AI71,3),0)</f>
        <v>92</v>
      </c>
      <c r="AS71" s="70" t="n">
        <f aca="false">IFERROR(LARGE(AD71:AI71,4),0)</f>
        <v>91</v>
      </c>
      <c r="AT71" s="70" t="n">
        <f aca="false">IFERROR(LARGE(AD71:AI71,5),0)</f>
        <v>90</v>
      </c>
      <c r="AU71" s="71" t="n">
        <f aca="false">IFERROR(INDEX(X71:AC71,SMALL(IF(AD71:AI71=AV71,COLUMN(AD71:AI71)-COLUMN(AD71)+1),COUNTIF(AP71:AP71,AV71))),0)</f>
        <v>87</v>
      </c>
      <c r="AV71" s="71" t="n">
        <f aca="false">IFERROR(LARGE(AD71:AI71,1),0)</f>
        <v>100</v>
      </c>
      <c r="AW71" s="71" t="str">
        <f aca="false">IFERROR(INDEX(AJ71:AO71,SMALL(IF(AD71:AI71=AV71,COLUMN(AD71:AI71)-COLUMN(AD71)+1),COUNTIF(AP71:AP71,AV71))),0)</f>
        <v>A1</v>
      </c>
      <c r="AX71" s="72" t="n">
        <f aca="false">IFERROR(INDEX(X71:AC71,SMALL(IF(AD71:AI71=AY71,COLUMN(AD71:AI71)-COLUMN(AD71)+1),COUNTIF(AP71:AQ71,AY71))),0)</f>
        <v>41</v>
      </c>
      <c r="AY71" s="72" t="n">
        <f aca="false">IFERROR(LARGE(AD71:AI71,2),0)</f>
        <v>93</v>
      </c>
      <c r="AZ71" s="73" t="str">
        <f aca="false">IFERROR(INDEX(AJ71:AO71,SMALL(IF(AD71:AI71=AY71,COLUMN(AD71:AI71)-COLUMN(AD71)+1),COUNTIF(AP71:AQ71,AY71))),0)</f>
        <v>A1</v>
      </c>
      <c r="BA71" s="74" t="n">
        <f aca="false">IFERROR(INDEX(X71:AC71,SMALL(IF(AD71:AI71=BB71,COLUMN(AD71:AI71)-COLUMN(AD71)+1),COUNTIF(AP71:AR71,BB71))),0)</f>
        <v>86</v>
      </c>
      <c r="BB71" s="74" t="n">
        <f aca="false">IFERROR(LARGE(AD71:AI71,3),0)</f>
        <v>92</v>
      </c>
      <c r="BC71" s="74" t="str">
        <f aca="false">IFERROR(INDEX(AJ71:AO71,SMALL(IF(AD71:AI71=BB71,COLUMN(AD71:AI71)-COLUMN(AD71)+1),COUNTIF(AP71:AR71,BB71))),0)</f>
        <v>A1</v>
      </c>
      <c r="BD71" s="75" t="n">
        <f aca="false">IFERROR(INDEX(X71:AC71,SMALL(IF(AD71:AI71=BE71,COLUMN(AD71:AI71)-COLUMN(AD71)+1),COUNTIF(AP71:AS71,BE71))),0)</f>
        <v>101</v>
      </c>
      <c r="BE71" s="75" t="n">
        <f aca="false">IFERROR(LARGE(AD71:AI71,4),0)</f>
        <v>91</v>
      </c>
      <c r="BF71" s="75" t="str">
        <f aca="false">IFERROR(INDEX(AJ71:AO71,SMALL(IF(AD71:AI71=BE71,COLUMN(AD71:AI71)-COLUMN(AD71)+1),COUNTIF(AP71:AS71,BE71))),0)</f>
        <v>A2</v>
      </c>
      <c r="BG71" s="76" t="n">
        <f aca="false">IFERROR(INDEX(X71:AC71,SMALL(IF(AD71:AI71=BH71,COLUMN(AD71:AI71)-COLUMN(AD71)+1),COUNTIF(AP71:AT71,BH71))),0)</f>
        <v>2</v>
      </c>
      <c r="BH71" s="76" t="n">
        <f aca="false">IFERROR(LARGE(AD71:AI71,5),0)</f>
        <v>90</v>
      </c>
      <c r="BI71" s="76" t="str">
        <f aca="false">IFERROR(INDEX(AJ71:AO71,SMALL(IF(AD71:AI71=BH71,COLUMN(AD71:AI71)-COLUMN(AD71)+1),COUNTIF(AP71:AT71,BH71))),0)</f>
        <v>A1</v>
      </c>
      <c r="BJ71" s="77" t="n">
        <f aca="false">IF(COUNTIF(AD71:AI71,0)=0,IF(COUNTIFS(AD71:AI71,"*F*")=0,SUM(LARGE(AD71:AI71,{1,2,3,4,5})),IF(COUNTIFS(AD71:AI71,"*F*")=1,SUM(LARGE(AD71:AI71,{1,2,3,4,5})),IF(COUNTIFS(AD71:AI71,"*F*")=2,"C",IF(COUNTIFS(AD71:AI71,"*F*")&gt;2,"F")))),IF(COUNTIFS(AD71:AH71,"*F*")=0,SUM(AD71:AH71),IF(COUNTIFS(AD71:AH71,"*F*")=1,"C",IF(COUNTIFS(AD71:AH71,"*F*")&gt;=2,"F"))))</f>
        <v>466</v>
      </c>
      <c r="BK71" s="78" t="n">
        <f aca="false">IFERROR(BJ71/5,BJ71)</f>
        <v>93.2</v>
      </c>
    </row>
    <row r="72" customFormat="false" ht="15" hidden="false" customHeight="false" outlineLevel="0" collapsed="false">
      <c r="A72" s="64" t="n">
        <v>70</v>
      </c>
      <c r="B72" s="65" t="s">
        <v>12</v>
      </c>
      <c r="C72" s="38" t="n">
        <v>2306895</v>
      </c>
      <c r="D72" s="39" t="s">
        <v>117</v>
      </c>
      <c r="E72" s="39" t="s">
        <v>19</v>
      </c>
      <c r="F72" s="40" t="n">
        <v>101</v>
      </c>
      <c r="G72" s="40" t="n">
        <v>61</v>
      </c>
      <c r="H72" s="40" t="s">
        <v>52</v>
      </c>
      <c r="I72" s="40" t="n">
        <v>2</v>
      </c>
      <c r="J72" s="40" t="n">
        <v>56</v>
      </c>
      <c r="K72" s="40" t="s">
        <v>52</v>
      </c>
      <c r="L72" s="40" t="n">
        <v>41</v>
      </c>
      <c r="M72" s="40" t="n">
        <v>33</v>
      </c>
      <c r="N72" s="40" t="s">
        <v>54</v>
      </c>
      <c r="O72" s="40" t="n">
        <v>86</v>
      </c>
      <c r="P72" s="40" t="n">
        <v>40</v>
      </c>
      <c r="Q72" s="40" t="s">
        <v>52</v>
      </c>
      <c r="R72" s="40" t="n">
        <v>87</v>
      </c>
      <c r="S72" s="40" t="n">
        <v>34</v>
      </c>
      <c r="T72" s="40" t="s">
        <v>54</v>
      </c>
      <c r="U72" s="42"/>
      <c r="V72" s="42"/>
      <c r="W72" s="66"/>
      <c r="X72" s="67" t="n">
        <f aca="false">F72</f>
        <v>101</v>
      </c>
      <c r="Y72" s="67" t="n">
        <f aca="false">I72</f>
        <v>2</v>
      </c>
      <c r="Z72" s="67" t="n">
        <f aca="false">L72</f>
        <v>41</v>
      </c>
      <c r="AA72" s="67" t="n">
        <f aca="false">O72</f>
        <v>86</v>
      </c>
      <c r="AB72" s="67" t="n">
        <f aca="false">R72</f>
        <v>87</v>
      </c>
      <c r="AC72" s="67" t="n">
        <f aca="false">U72</f>
        <v>0</v>
      </c>
      <c r="AD72" s="68" t="n">
        <f aca="false">G72</f>
        <v>61</v>
      </c>
      <c r="AE72" s="68" t="n">
        <f aca="false">J72</f>
        <v>56</v>
      </c>
      <c r="AF72" s="68" t="n">
        <f aca="false">M72</f>
        <v>33</v>
      </c>
      <c r="AG72" s="68" t="n">
        <f aca="false">P72</f>
        <v>40</v>
      </c>
      <c r="AH72" s="68" t="n">
        <f aca="false">S72</f>
        <v>34</v>
      </c>
      <c r="AI72" s="68" t="n">
        <f aca="false">V72</f>
        <v>0</v>
      </c>
      <c r="AJ72" s="69" t="str">
        <f aca="false">H72</f>
        <v>D1</v>
      </c>
      <c r="AK72" s="69" t="str">
        <f aca="false">K72</f>
        <v>D1</v>
      </c>
      <c r="AL72" s="69" t="str">
        <f aca="false">N72</f>
        <v>D2</v>
      </c>
      <c r="AM72" s="69" t="str">
        <f aca="false">Q72</f>
        <v>D1</v>
      </c>
      <c r="AN72" s="69" t="str">
        <f aca="false">T72</f>
        <v>D2</v>
      </c>
      <c r="AO72" s="69" t="n">
        <f aca="false">W72</f>
        <v>0</v>
      </c>
      <c r="AP72" s="70" t="n">
        <f aca="false">IFERROR(LARGE(AD72:AI72,1),0)</f>
        <v>61</v>
      </c>
      <c r="AQ72" s="70" t="n">
        <f aca="false">IFERROR(LARGE(AD72:AI72,2),0)</f>
        <v>56</v>
      </c>
      <c r="AR72" s="70" t="n">
        <f aca="false">IFERROR(LARGE(AD72:AI72,3),0)</f>
        <v>40</v>
      </c>
      <c r="AS72" s="70" t="n">
        <f aca="false">IFERROR(LARGE(AD72:AI72,4),0)</f>
        <v>34</v>
      </c>
      <c r="AT72" s="70" t="n">
        <f aca="false">IFERROR(LARGE(AD72:AI72,5),0)</f>
        <v>33</v>
      </c>
      <c r="AU72" s="71" t="n">
        <f aca="false">IFERROR(INDEX(X72:AC72,SMALL(IF(AD72:AI72=AV72,COLUMN(AD72:AI72)-COLUMN(AD72)+1),COUNTIF(AP72:AP72,AV72))),0)</f>
        <v>101</v>
      </c>
      <c r="AV72" s="71" t="n">
        <f aca="false">IFERROR(LARGE(AD72:AI72,1),0)</f>
        <v>61</v>
      </c>
      <c r="AW72" s="71" t="str">
        <f aca="false">IFERROR(INDEX(AJ72:AO72,SMALL(IF(AD72:AI72=AV72,COLUMN(AD72:AI72)-COLUMN(AD72)+1),COUNTIF(AP72:AP72,AV72))),0)</f>
        <v>D1</v>
      </c>
      <c r="AX72" s="72" t="n">
        <f aca="false">IFERROR(INDEX(X72:AC72,SMALL(IF(AD72:AI72=AY72,COLUMN(AD72:AI72)-COLUMN(AD72)+1),COUNTIF(AP72:AQ72,AY72))),0)</f>
        <v>2</v>
      </c>
      <c r="AY72" s="72" t="n">
        <f aca="false">IFERROR(LARGE(AD72:AI72,2),0)</f>
        <v>56</v>
      </c>
      <c r="AZ72" s="73" t="str">
        <f aca="false">IFERROR(INDEX(AJ72:AO72,SMALL(IF(AD72:AI72=AY72,COLUMN(AD72:AI72)-COLUMN(AD72)+1),COUNTIF(AP72:AQ72,AY72))),0)</f>
        <v>D1</v>
      </c>
      <c r="BA72" s="74" t="n">
        <f aca="false">IFERROR(INDEX(X72:AC72,SMALL(IF(AD72:AI72=BB72,COLUMN(AD72:AI72)-COLUMN(AD72)+1),COUNTIF(AP72:AR72,BB72))),0)</f>
        <v>86</v>
      </c>
      <c r="BB72" s="74" t="n">
        <f aca="false">IFERROR(LARGE(AD72:AI72,3),0)</f>
        <v>40</v>
      </c>
      <c r="BC72" s="74" t="str">
        <f aca="false">IFERROR(INDEX(AJ72:AO72,SMALL(IF(AD72:AI72=BB72,COLUMN(AD72:AI72)-COLUMN(AD72)+1),COUNTIF(AP72:AR72,BB72))),0)</f>
        <v>D1</v>
      </c>
      <c r="BD72" s="75" t="n">
        <f aca="false">IFERROR(INDEX(X72:AC72,SMALL(IF(AD72:AI72=BE72,COLUMN(AD72:AI72)-COLUMN(AD72)+1),COUNTIF(AP72:AS72,BE72))),0)</f>
        <v>87</v>
      </c>
      <c r="BE72" s="75" t="n">
        <f aca="false">IFERROR(LARGE(AD72:AI72,4),0)</f>
        <v>34</v>
      </c>
      <c r="BF72" s="75" t="str">
        <f aca="false">IFERROR(INDEX(AJ72:AO72,SMALL(IF(AD72:AI72=BE72,COLUMN(AD72:AI72)-COLUMN(AD72)+1),COUNTIF(AP72:AS72,BE72))),0)</f>
        <v>D2</v>
      </c>
      <c r="BG72" s="76" t="n">
        <f aca="false">IFERROR(INDEX(X72:AC72,SMALL(IF(AD72:AI72=BH72,COLUMN(AD72:AI72)-COLUMN(AD72)+1),COUNTIF(AP72:AT72,BH72))),0)</f>
        <v>41</v>
      </c>
      <c r="BH72" s="76" t="n">
        <f aca="false">IFERROR(LARGE(AD72:AI72,5),0)</f>
        <v>33</v>
      </c>
      <c r="BI72" s="76" t="str">
        <f aca="false">IFERROR(INDEX(AJ72:AO72,SMALL(IF(AD72:AI72=BH72,COLUMN(AD72:AI72)-COLUMN(AD72)+1),COUNTIF(AP72:AT72,BH72))),0)</f>
        <v>D2</v>
      </c>
      <c r="BJ72" s="77" t="n">
        <f aca="false">IF(COUNTIF(AD72:AI72,0)=0,IF(COUNTIFS(AD72:AI72,"*F*")=0,SUM(LARGE(AD72:AI72,{1,2,3,4,5})),IF(COUNTIFS(AD72:AI72,"*F*")=1,SUM(LARGE(AD72:AI72,{1,2,3,4,5})),IF(COUNTIFS(AD72:AI72,"*F*")=2,"C",IF(COUNTIFS(AD72:AI72,"*F*")&gt;2,"F")))),IF(COUNTIFS(AD72:AH72,"*F*")=0,SUM(AD72:AH72),IF(COUNTIFS(AD72:AH72,"*F*")=1,"C",IF(COUNTIFS(AD72:AH72,"*F*")&gt;=2,"F"))))</f>
        <v>224</v>
      </c>
      <c r="BK72" s="78" t="n">
        <f aca="false">IFERROR(BJ72/5,BJ72)</f>
        <v>44.8</v>
      </c>
    </row>
    <row r="73" customFormat="false" ht="15" hidden="false" customHeight="false" outlineLevel="0" collapsed="false">
      <c r="A73" s="64" t="n">
        <v>71</v>
      </c>
      <c r="B73" s="65" t="s">
        <v>12</v>
      </c>
      <c r="C73" s="38" t="n">
        <v>2306896</v>
      </c>
      <c r="D73" s="39" t="s">
        <v>118</v>
      </c>
      <c r="E73" s="39" t="s">
        <v>15</v>
      </c>
      <c r="F73" s="40" t="n">
        <v>101</v>
      </c>
      <c r="G73" s="40" t="n">
        <v>84</v>
      </c>
      <c r="H73" s="40" t="s">
        <v>42</v>
      </c>
      <c r="I73" s="40" t="n">
        <v>2</v>
      </c>
      <c r="J73" s="40" t="n">
        <v>74</v>
      </c>
      <c r="K73" s="40" t="s">
        <v>41</v>
      </c>
      <c r="L73" s="40" t="n">
        <v>41</v>
      </c>
      <c r="M73" s="40" t="n">
        <v>80</v>
      </c>
      <c r="N73" s="40" t="s">
        <v>42</v>
      </c>
      <c r="O73" s="40" t="n">
        <v>86</v>
      </c>
      <c r="P73" s="40" t="n">
        <v>70</v>
      </c>
      <c r="Q73" s="40" t="s">
        <v>42</v>
      </c>
      <c r="R73" s="40" t="n">
        <v>87</v>
      </c>
      <c r="S73" s="40" t="n">
        <v>93</v>
      </c>
      <c r="T73" s="40" t="s">
        <v>44</v>
      </c>
      <c r="U73" s="42"/>
      <c r="V73" s="42"/>
      <c r="W73" s="66"/>
      <c r="X73" s="67" t="n">
        <f aca="false">F73</f>
        <v>101</v>
      </c>
      <c r="Y73" s="67" t="n">
        <f aca="false">I73</f>
        <v>2</v>
      </c>
      <c r="Z73" s="67" t="n">
        <f aca="false">L73</f>
        <v>41</v>
      </c>
      <c r="AA73" s="67" t="n">
        <f aca="false">O73</f>
        <v>86</v>
      </c>
      <c r="AB73" s="67" t="n">
        <f aca="false">R73</f>
        <v>87</v>
      </c>
      <c r="AC73" s="67" t="n">
        <f aca="false">U73</f>
        <v>0</v>
      </c>
      <c r="AD73" s="68" t="n">
        <f aca="false">G73</f>
        <v>84</v>
      </c>
      <c r="AE73" s="68" t="n">
        <f aca="false">J73</f>
        <v>74</v>
      </c>
      <c r="AF73" s="68" t="n">
        <f aca="false">M73</f>
        <v>80</v>
      </c>
      <c r="AG73" s="68" t="n">
        <f aca="false">P73</f>
        <v>70</v>
      </c>
      <c r="AH73" s="68" t="n">
        <f aca="false">S73</f>
        <v>93</v>
      </c>
      <c r="AI73" s="68" t="n">
        <f aca="false">V73</f>
        <v>0</v>
      </c>
      <c r="AJ73" s="69" t="str">
        <f aca="false">H73</f>
        <v>B1</v>
      </c>
      <c r="AK73" s="69" t="str">
        <f aca="false">K73</f>
        <v>B2</v>
      </c>
      <c r="AL73" s="69" t="str">
        <f aca="false">N73</f>
        <v>B1</v>
      </c>
      <c r="AM73" s="69" t="str">
        <f aca="false">Q73</f>
        <v>B1</v>
      </c>
      <c r="AN73" s="69" t="str">
        <f aca="false">T73</f>
        <v>A1</v>
      </c>
      <c r="AO73" s="69" t="n">
        <f aca="false">W73</f>
        <v>0</v>
      </c>
      <c r="AP73" s="70" t="n">
        <f aca="false">IFERROR(LARGE(AD73:AI73,1),0)</f>
        <v>93</v>
      </c>
      <c r="AQ73" s="70" t="n">
        <f aca="false">IFERROR(LARGE(AD73:AI73,2),0)</f>
        <v>84</v>
      </c>
      <c r="AR73" s="70" t="n">
        <f aca="false">IFERROR(LARGE(AD73:AI73,3),0)</f>
        <v>80</v>
      </c>
      <c r="AS73" s="70" t="n">
        <f aca="false">IFERROR(LARGE(AD73:AI73,4),0)</f>
        <v>74</v>
      </c>
      <c r="AT73" s="70" t="n">
        <f aca="false">IFERROR(LARGE(AD73:AI73,5),0)</f>
        <v>70</v>
      </c>
      <c r="AU73" s="71" t="n">
        <f aca="false">IFERROR(INDEX(X73:AC73,SMALL(IF(AD73:AI73=AV73,COLUMN(AD73:AI73)-COLUMN(AD73)+1),COUNTIF(AP73:AP73,AV73))),0)</f>
        <v>87</v>
      </c>
      <c r="AV73" s="71" t="n">
        <f aca="false">IFERROR(LARGE(AD73:AI73,1),0)</f>
        <v>93</v>
      </c>
      <c r="AW73" s="71" t="str">
        <f aca="false">IFERROR(INDEX(AJ73:AO73,SMALL(IF(AD73:AI73=AV73,COLUMN(AD73:AI73)-COLUMN(AD73)+1),COUNTIF(AP73:AP73,AV73))),0)</f>
        <v>A1</v>
      </c>
      <c r="AX73" s="72" t="n">
        <f aca="false">IFERROR(INDEX(X73:AC73,SMALL(IF(AD73:AI73=AY73,COLUMN(AD73:AI73)-COLUMN(AD73)+1),COUNTIF(AP73:AQ73,AY73))),0)</f>
        <v>101</v>
      </c>
      <c r="AY73" s="72" t="n">
        <f aca="false">IFERROR(LARGE(AD73:AI73,2),0)</f>
        <v>84</v>
      </c>
      <c r="AZ73" s="73" t="str">
        <f aca="false">IFERROR(INDEX(AJ73:AO73,SMALL(IF(AD73:AI73=AY73,COLUMN(AD73:AI73)-COLUMN(AD73)+1),COUNTIF(AP73:AQ73,AY73))),0)</f>
        <v>B1</v>
      </c>
      <c r="BA73" s="74" t="n">
        <f aca="false">IFERROR(INDEX(X73:AC73,SMALL(IF(AD73:AI73=BB73,COLUMN(AD73:AI73)-COLUMN(AD73)+1),COUNTIF(AP73:AR73,BB73))),0)</f>
        <v>41</v>
      </c>
      <c r="BB73" s="74" t="n">
        <f aca="false">IFERROR(LARGE(AD73:AI73,3),0)</f>
        <v>80</v>
      </c>
      <c r="BC73" s="74" t="str">
        <f aca="false">IFERROR(INDEX(AJ73:AO73,SMALL(IF(AD73:AI73=BB73,COLUMN(AD73:AI73)-COLUMN(AD73)+1),COUNTIF(AP73:AR73,BB73))),0)</f>
        <v>B1</v>
      </c>
      <c r="BD73" s="75" t="n">
        <f aca="false">IFERROR(INDEX(X73:AC73,SMALL(IF(AD73:AI73=BE73,COLUMN(AD73:AI73)-COLUMN(AD73)+1),COUNTIF(AP73:AS73,BE73))),0)</f>
        <v>2</v>
      </c>
      <c r="BE73" s="75" t="n">
        <f aca="false">IFERROR(LARGE(AD73:AI73,4),0)</f>
        <v>74</v>
      </c>
      <c r="BF73" s="75" t="str">
        <f aca="false">IFERROR(INDEX(AJ73:AO73,SMALL(IF(AD73:AI73=BE73,COLUMN(AD73:AI73)-COLUMN(AD73)+1),COUNTIF(AP73:AS73,BE73))),0)</f>
        <v>B2</v>
      </c>
      <c r="BG73" s="76" t="n">
        <f aca="false">IFERROR(INDEX(X73:AC73,SMALL(IF(AD73:AI73=BH73,COLUMN(AD73:AI73)-COLUMN(AD73)+1),COUNTIF(AP73:AT73,BH73))),0)</f>
        <v>86</v>
      </c>
      <c r="BH73" s="76" t="n">
        <f aca="false">IFERROR(LARGE(AD73:AI73,5),0)</f>
        <v>70</v>
      </c>
      <c r="BI73" s="76" t="str">
        <f aca="false">IFERROR(INDEX(AJ73:AO73,SMALL(IF(AD73:AI73=BH73,COLUMN(AD73:AI73)-COLUMN(AD73)+1),COUNTIF(AP73:AT73,BH73))),0)</f>
        <v>B1</v>
      </c>
      <c r="BJ73" s="77" t="n">
        <f aca="false">IF(COUNTIF(AD73:AI73,0)=0,IF(COUNTIFS(AD73:AI73,"*F*")=0,SUM(LARGE(AD73:AI73,{1,2,3,4,5})),IF(COUNTIFS(AD73:AI73,"*F*")=1,SUM(LARGE(AD73:AI73,{1,2,3,4,5})),IF(COUNTIFS(AD73:AI73,"*F*")=2,"C",IF(COUNTIFS(AD73:AI73,"*F*")&gt;2,"F")))),IF(COUNTIFS(AD73:AH73,"*F*")=0,SUM(AD73:AH73),IF(COUNTIFS(AD73:AH73,"*F*")=1,"C",IF(COUNTIFS(AD73:AH73,"*F*")&gt;=2,"F"))))</f>
        <v>401</v>
      </c>
      <c r="BK73" s="78" t="n">
        <f aca="false">IFERROR(BJ73/5,BJ73)</f>
        <v>80.2</v>
      </c>
    </row>
    <row r="74" customFormat="false" ht="15" hidden="false" customHeight="false" outlineLevel="0" collapsed="false">
      <c r="A74" s="64" t="n">
        <v>72</v>
      </c>
      <c r="B74" s="65" t="s">
        <v>12</v>
      </c>
      <c r="C74" s="38" t="n">
        <v>2306897</v>
      </c>
      <c r="D74" s="39" t="s">
        <v>119</v>
      </c>
      <c r="E74" s="39" t="s">
        <v>15</v>
      </c>
      <c r="F74" s="40" t="n">
        <v>101</v>
      </c>
      <c r="G74" s="40" t="n">
        <v>62</v>
      </c>
      <c r="H74" s="40" t="s">
        <v>52</v>
      </c>
      <c r="I74" s="40" t="n">
        <v>2</v>
      </c>
      <c r="J74" s="40" t="n">
        <v>63</v>
      </c>
      <c r="K74" s="40" t="s">
        <v>47</v>
      </c>
      <c r="L74" s="40" t="n">
        <v>41</v>
      </c>
      <c r="M74" s="40" t="n">
        <v>51</v>
      </c>
      <c r="N74" s="40" t="s">
        <v>48</v>
      </c>
      <c r="O74" s="40" t="n">
        <v>86</v>
      </c>
      <c r="P74" s="40" t="n">
        <v>45</v>
      </c>
      <c r="Q74" s="40" t="s">
        <v>47</v>
      </c>
      <c r="R74" s="40" t="n">
        <v>87</v>
      </c>
      <c r="S74" s="40" t="n">
        <v>51</v>
      </c>
      <c r="T74" s="40" t="s">
        <v>47</v>
      </c>
      <c r="U74" s="42"/>
      <c r="V74" s="42"/>
      <c r="W74" s="66"/>
      <c r="X74" s="67" t="n">
        <f aca="false">F74</f>
        <v>101</v>
      </c>
      <c r="Y74" s="67" t="n">
        <f aca="false">I74</f>
        <v>2</v>
      </c>
      <c r="Z74" s="67" t="n">
        <f aca="false">L74</f>
        <v>41</v>
      </c>
      <c r="AA74" s="67" t="n">
        <f aca="false">O74</f>
        <v>86</v>
      </c>
      <c r="AB74" s="67" t="n">
        <f aca="false">R74</f>
        <v>87</v>
      </c>
      <c r="AC74" s="67" t="n">
        <f aca="false">U74</f>
        <v>0</v>
      </c>
      <c r="AD74" s="68" t="n">
        <f aca="false">G74</f>
        <v>62</v>
      </c>
      <c r="AE74" s="68" t="n">
        <f aca="false">J74</f>
        <v>63</v>
      </c>
      <c r="AF74" s="68" t="n">
        <f aca="false">M74</f>
        <v>51</v>
      </c>
      <c r="AG74" s="68" t="n">
        <f aca="false">P74</f>
        <v>45</v>
      </c>
      <c r="AH74" s="68" t="n">
        <f aca="false">S74</f>
        <v>51</v>
      </c>
      <c r="AI74" s="68" t="n">
        <f aca="false">V74</f>
        <v>0</v>
      </c>
      <c r="AJ74" s="69" t="str">
        <f aca="false">H74</f>
        <v>D1</v>
      </c>
      <c r="AK74" s="69" t="str">
        <f aca="false">K74</f>
        <v>C2</v>
      </c>
      <c r="AL74" s="69" t="str">
        <f aca="false">N74</f>
        <v>C1</v>
      </c>
      <c r="AM74" s="69" t="str">
        <f aca="false">Q74</f>
        <v>C2</v>
      </c>
      <c r="AN74" s="69" t="str">
        <f aca="false">T74</f>
        <v>C2</v>
      </c>
      <c r="AO74" s="69" t="n">
        <f aca="false">W74</f>
        <v>0</v>
      </c>
      <c r="AP74" s="70" t="n">
        <f aca="false">IFERROR(LARGE(AD74:AI74,1),0)</f>
        <v>63</v>
      </c>
      <c r="AQ74" s="70" t="n">
        <f aca="false">IFERROR(LARGE(AD74:AI74,2),0)</f>
        <v>62</v>
      </c>
      <c r="AR74" s="70" t="n">
        <f aca="false">IFERROR(LARGE(AD74:AI74,3),0)</f>
        <v>51</v>
      </c>
      <c r="AS74" s="70" t="n">
        <f aca="false">IFERROR(LARGE(AD74:AI74,4),0)</f>
        <v>51</v>
      </c>
      <c r="AT74" s="70" t="n">
        <f aca="false">IFERROR(LARGE(AD74:AI74,5),0)</f>
        <v>45</v>
      </c>
      <c r="AU74" s="71" t="n">
        <f aca="false">IFERROR(INDEX(X74:AC74,SMALL(IF(AD74:AI74=AV74,COLUMN(AD74:AI74)-COLUMN(AD74)+1),COUNTIF(AP74:AP74,AV74))),0)</f>
        <v>2</v>
      </c>
      <c r="AV74" s="71" t="n">
        <f aca="false">IFERROR(LARGE(AD74:AI74,1),0)</f>
        <v>63</v>
      </c>
      <c r="AW74" s="71" t="str">
        <f aca="false">IFERROR(INDEX(AJ74:AO74,SMALL(IF(AD74:AI74=AV74,COLUMN(AD74:AI74)-COLUMN(AD74)+1),COUNTIF(AP74:AP74,AV74))),0)</f>
        <v>C2</v>
      </c>
      <c r="AX74" s="72" t="n">
        <f aca="false">IFERROR(INDEX(X74:AC74,SMALL(IF(AD74:AI74=AY74,COLUMN(AD74:AI74)-COLUMN(AD74)+1),COUNTIF(AP74:AQ74,AY74))),0)</f>
        <v>101</v>
      </c>
      <c r="AY74" s="72" t="n">
        <f aca="false">IFERROR(LARGE(AD74:AI74,2),0)</f>
        <v>62</v>
      </c>
      <c r="AZ74" s="73" t="str">
        <f aca="false">IFERROR(INDEX(AJ74:AO74,SMALL(IF(AD74:AI74=AY74,COLUMN(AD74:AI74)-COLUMN(AD74)+1),COUNTIF(AP74:AQ74,AY74))),0)</f>
        <v>D1</v>
      </c>
      <c r="BA74" s="74" t="n">
        <f aca="false">IFERROR(INDEX(X74:AC74,SMALL(IF(AD74:AI74=BB74,COLUMN(AD74:AI74)-COLUMN(AD74)+1),COUNTIF(AP74:AR74,BB74))),0)</f>
        <v>41</v>
      </c>
      <c r="BB74" s="74" t="n">
        <f aca="false">IFERROR(LARGE(AD74:AI74,3),0)</f>
        <v>51</v>
      </c>
      <c r="BC74" s="74" t="str">
        <f aca="false">IFERROR(INDEX(AJ74:AO74,SMALL(IF(AD74:AI74=BB74,COLUMN(AD74:AI74)-COLUMN(AD74)+1),COUNTIF(AP74:AR74,BB74))),0)</f>
        <v>C1</v>
      </c>
      <c r="BD74" s="75" t="n">
        <f aca="false">IFERROR(INDEX(X74:AC74,SMALL(IF(AD74:AI74=BE74,COLUMN(AD74:AI74)-COLUMN(AD74)+1),COUNTIF(AP74:AS74,BE74))),0)</f>
        <v>87</v>
      </c>
      <c r="BE74" s="75" t="n">
        <f aca="false">IFERROR(LARGE(AD74:AI74,4),0)</f>
        <v>51</v>
      </c>
      <c r="BF74" s="75" t="str">
        <f aca="false">IFERROR(INDEX(AJ74:AO74,SMALL(IF(AD74:AI74=BE74,COLUMN(AD74:AI74)-COLUMN(AD74)+1),COUNTIF(AP74:AS74,BE74))),0)</f>
        <v>C2</v>
      </c>
      <c r="BG74" s="76" t="n">
        <f aca="false">IFERROR(INDEX(X74:AC74,SMALL(IF(AD74:AI74=BH74,COLUMN(AD74:AI74)-COLUMN(AD74)+1),COUNTIF(AP74:AT74,BH74))),0)</f>
        <v>86</v>
      </c>
      <c r="BH74" s="76" t="n">
        <f aca="false">IFERROR(LARGE(AD74:AI74,5),0)</f>
        <v>45</v>
      </c>
      <c r="BI74" s="76" t="str">
        <f aca="false">IFERROR(INDEX(AJ74:AO74,SMALL(IF(AD74:AI74=BH74,COLUMN(AD74:AI74)-COLUMN(AD74)+1),COUNTIF(AP74:AT74,BH74))),0)</f>
        <v>C2</v>
      </c>
      <c r="BJ74" s="77" t="n">
        <f aca="false">IF(COUNTIF(AD74:AI74,0)=0,IF(COUNTIFS(AD74:AI74,"*F*")=0,SUM(LARGE(AD74:AI74,{1,2,3,4,5})),IF(COUNTIFS(AD74:AI74,"*F*")=1,SUM(LARGE(AD74:AI74,{1,2,3,4,5})),IF(COUNTIFS(AD74:AI74,"*F*")=2,"C",IF(COUNTIFS(AD74:AI74,"*F*")&gt;2,"F")))),IF(COUNTIFS(AD74:AH74,"*F*")=0,SUM(AD74:AH74),IF(COUNTIFS(AD74:AH74,"*F*")=1,"C",IF(COUNTIFS(AD74:AH74,"*F*")&gt;=2,"F"))))</f>
        <v>272</v>
      </c>
      <c r="BK74" s="78" t="n">
        <f aca="false">IFERROR(BJ74/5,BJ74)</f>
        <v>54.4</v>
      </c>
    </row>
    <row r="75" customFormat="false" ht="15" hidden="false" customHeight="false" outlineLevel="0" collapsed="false">
      <c r="A75" s="64" t="n">
        <v>73</v>
      </c>
      <c r="B75" s="65" t="s">
        <v>12</v>
      </c>
      <c r="C75" s="38" t="n">
        <v>2306898</v>
      </c>
      <c r="D75" s="39" t="s">
        <v>120</v>
      </c>
      <c r="E75" s="39" t="s">
        <v>19</v>
      </c>
      <c r="F75" s="40" t="n">
        <v>101</v>
      </c>
      <c r="G75" s="40" t="n">
        <v>59</v>
      </c>
      <c r="H75" s="40" t="s">
        <v>52</v>
      </c>
      <c r="I75" s="40" t="n">
        <v>2</v>
      </c>
      <c r="J75" s="40" t="n">
        <v>66</v>
      </c>
      <c r="K75" s="40" t="s">
        <v>48</v>
      </c>
      <c r="L75" s="40" t="n">
        <v>41</v>
      </c>
      <c r="M75" s="40" t="n">
        <v>36</v>
      </c>
      <c r="N75" s="40" t="s">
        <v>52</v>
      </c>
      <c r="O75" s="40" t="n">
        <v>86</v>
      </c>
      <c r="P75" s="40" t="n">
        <v>37</v>
      </c>
      <c r="Q75" s="40" t="s">
        <v>52</v>
      </c>
      <c r="R75" s="40" t="n">
        <v>87</v>
      </c>
      <c r="S75" s="40" t="n">
        <v>33</v>
      </c>
      <c r="T75" s="40" t="s">
        <v>54</v>
      </c>
      <c r="U75" s="42"/>
      <c r="V75" s="42"/>
      <c r="W75" s="66"/>
      <c r="X75" s="67" t="n">
        <f aca="false">F75</f>
        <v>101</v>
      </c>
      <c r="Y75" s="67" t="n">
        <f aca="false">I75</f>
        <v>2</v>
      </c>
      <c r="Z75" s="67" t="n">
        <f aca="false">L75</f>
        <v>41</v>
      </c>
      <c r="AA75" s="67" t="n">
        <f aca="false">O75</f>
        <v>86</v>
      </c>
      <c r="AB75" s="67" t="n">
        <f aca="false">R75</f>
        <v>87</v>
      </c>
      <c r="AC75" s="67" t="n">
        <f aca="false">U75</f>
        <v>0</v>
      </c>
      <c r="AD75" s="68" t="n">
        <f aca="false">G75</f>
        <v>59</v>
      </c>
      <c r="AE75" s="68" t="n">
        <f aca="false">J75</f>
        <v>66</v>
      </c>
      <c r="AF75" s="68" t="n">
        <f aca="false">M75</f>
        <v>36</v>
      </c>
      <c r="AG75" s="68" t="n">
        <f aca="false">P75</f>
        <v>37</v>
      </c>
      <c r="AH75" s="68" t="n">
        <f aca="false">S75</f>
        <v>33</v>
      </c>
      <c r="AI75" s="68" t="n">
        <f aca="false">V75</f>
        <v>0</v>
      </c>
      <c r="AJ75" s="69" t="str">
        <f aca="false">H75</f>
        <v>D1</v>
      </c>
      <c r="AK75" s="69" t="str">
        <f aca="false">K75</f>
        <v>C1</v>
      </c>
      <c r="AL75" s="69" t="str">
        <f aca="false">N75</f>
        <v>D1</v>
      </c>
      <c r="AM75" s="69" t="str">
        <f aca="false">Q75</f>
        <v>D1</v>
      </c>
      <c r="AN75" s="69" t="str">
        <f aca="false">T75</f>
        <v>D2</v>
      </c>
      <c r="AO75" s="69" t="n">
        <f aca="false">W75</f>
        <v>0</v>
      </c>
      <c r="AP75" s="70" t="n">
        <f aca="false">IFERROR(LARGE(AD75:AI75,1),0)</f>
        <v>66</v>
      </c>
      <c r="AQ75" s="70" t="n">
        <f aca="false">IFERROR(LARGE(AD75:AI75,2),0)</f>
        <v>59</v>
      </c>
      <c r="AR75" s="70" t="n">
        <f aca="false">IFERROR(LARGE(AD75:AI75,3),0)</f>
        <v>37</v>
      </c>
      <c r="AS75" s="70" t="n">
        <f aca="false">IFERROR(LARGE(AD75:AI75,4),0)</f>
        <v>36</v>
      </c>
      <c r="AT75" s="70" t="n">
        <f aca="false">IFERROR(LARGE(AD75:AI75,5),0)</f>
        <v>33</v>
      </c>
      <c r="AU75" s="71" t="n">
        <f aca="false">IFERROR(INDEX(X75:AC75,SMALL(IF(AD75:AI75=AV75,COLUMN(AD75:AI75)-COLUMN(AD75)+1),COUNTIF(AP75:AP75,AV75))),0)</f>
        <v>2</v>
      </c>
      <c r="AV75" s="71" t="n">
        <f aca="false">IFERROR(LARGE(AD75:AI75,1),0)</f>
        <v>66</v>
      </c>
      <c r="AW75" s="71" t="str">
        <f aca="false">IFERROR(INDEX(AJ75:AO75,SMALL(IF(AD75:AI75=AV75,COLUMN(AD75:AI75)-COLUMN(AD75)+1),COUNTIF(AP75:AP75,AV75))),0)</f>
        <v>C1</v>
      </c>
      <c r="AX75" s="72" t="n">
        <f aca="false">IFERROR(INDEX(X75:AC75,SMALL(IF(AD75:AI75=AY75,COLUMN(AD75:AI75)-COLUMN(AD75)+1),COUNTIF(AP75:AQ75,AY75))),0)</f>
        <v>101</v>
      </c>
      <c r="AY75" s="72" t="n">
        <f aca="false">IFERROR(LARGE(AD75:AI75,2),0)</f>
        <v>59</v>
      </c>
      <c r="AZ75" s="73" t="str">
        <f aca="false">IFERROR(INDEX(AJ75:AO75,SMALL(IF(AD75:AI75=AY75,COLUMN(AD75:AI75)-COLUMN(AD75)+1),COUNTIF(AP75:AQ75,AY75))),0)</f>
        <v>D1</v>
      </c>
      <c r="BA75" s="74" t="n">
        <f aca="false">IFERROR(INDEX(X75:AC75,SMALL(IF(AD75:AI75=BB75,COLUMN(AD75:AI75)-COLUMN(AD75)+1),COUNTIF(AP75:AR75,BB75))),0)</f>
        <v>86</v>
      </c>
      <c r="BB75" s="74" t="n">
        <f aca="false">IFERROR(LARGE(AD75:AI75,3),0)</f>
        <v>37</v>
      </c>
      <c r="BC75" s="74" t="str">
        <f aca="false">IFERROR(INDEX(AJ75:AO75,SMALL(IF(AD75:AI75=BB75,COLUMN(AD75:AI75)-COLUMN(AD75)+1),COUNTIF(AP75:AR75,BB75))),0)</f>
        <v>D1</v>
      </c>
      <c r="BD75" s="75" t="n">
        <f aca="false">IFERROR(INDEX(X75:AC75,SMALL(IF(AD75:AI75=BE75,COLUMN(AD75:AI75)-COLUMN(AD75)+1),COUNTIF(AP75:AS75,BE75))),0)</f>
        <v>41</v>
      </c>
      <c r="BE75" s="75" t="n">
        <f aca="false">IFERROR(LARGE(AD75:AI75,4),0)</f>
        <v>36</v>
      </c>
      <c r="BF75" s="75" t="str">
        <f aca="false">IFERROR(INDEX(AJ75:AO75,SMALL(IF(AD75:AI75=BE75,COLUMN(AD75:AI75)-COLUMN(AD75)+1),COUNTIF(AP75:AS75,BE75))),0)</f>
        <v>D1</v>
      </c>
      <c r="BG75" s="76" t="n">
        <f aca="false">IFERROR(INDEX(X75:AC75,SMALL(IF(AD75:AI75=BH75,COLUMN(AD75:AI75)-COLUMN(AD75)+1),COUNTIF(AP75:AT75,BH75))),0)</f>
        <v>87</v>
      </c>
      <c r="BH75" s="76" t="n">
        <f aca="false">IFERROR(LARGE(AD75:AI75,5),0)</f>
        <v>33</v>
      </c>
      <c r="BI75" s="76" t="str">
        <f aca="false">IFERROR(INDEX(AJ75:AO75,SMALL(IF(AD75:AI75=BH75,COLUMN(AD75:AI75)-COLUMN(AD75)+1),COUNTIF(AP75:AT75,BH75))),0)</f>
        <v>D2</v>
      </c>
      <c r="BJ75" s="77" t="n">
        <f aca="false">IF(COUNTIF(AD75:AI75,0)=0,IF(COUNTIFS(AD75:AI75,"*F*")=0,SUM(LARGE(AD75:AI75,{1,2,3,4,5})),IF(COUNTIFS(AD75:AI75,"*F*")=1,SUM(LARGE(AD75:AI75,{1,2,3,4,5})),IF(COUNTIFS(AD75:AI75,"*F*")=2,"C",IF(COUNTIFS(AD75:AI75,"*F*")&gt;2,"F")))),IF(COUNTIFS(AD75:AH75,"*F*")=0,SUM(AD75:AH75),IF(COUNTIFS(AD75:AH75,"*F*")=1,"C",IF(COUNTIFS(AD75:AH75,"*F*")&gt;=2,"F"))))</f>
        <v>231</v>
      </c>
      <c r="BK75" s="78" t="n">
        <f aca="false">IFERROR(BJ75/5,BJ75)</f>
        <v>46.2</v>
      </c>
    </row>
    <row r="76" customFormat="false" ht="15" hidden="false" customHeight="false" outlineLevel="0" collapsed="false">
      <c r="A76" s="64" t="n">
        <v>74</v>
      </c>
      <c r="B76" s="65" t="s">
        <v>12</v>
      </c>
      <c r="C76" s="38" t="n">
        <v>2306899</v>
      </c>
      <c r="D76" s="39" t="s">
        <v>121</v>
      </c>
      <c r="E76" s="39" t="s">
        <v>19</v>
      </c>
      <c r="F76" s="40" t="n">
        <v>101</v>
      </c>
      <c r="G76" s="40" t="n">
        <v>65</v>
      </c>
      <c r="H76" s="40" t="s">
        <v>52</v>
      </c>
      <c r="I76" s="40" t="n">
        <v>2</v>
      </c>
      <c r="J76" s="40" t="n">
        <v>65</v>
      </c>
      <c r="K76" s="40" t="s">
        <v>48</v>
      </c>
      <c r="L76" s="40" t="n">
        <v>41</v>
      </c>
      <c r="M76" s="40" t="n">
        <v>51</v>
      </c>
      <c r="N76" s="40" t="s">
        <v>48</v>
      </c>
      <c r="O76" s="40" t="n">
        <v>86</v>
      </c>
      <c r="P76" s="40" t="n">
        <v>51</v>
      </c>
      <c r="Q76" s="40" t="s">
        <v>48</v>
      </c>
      <c r="R76" s="40" t="n">
        <v>87</v>
      </c>
      <c r="S76" s="40" t="n">
        <v>55</v>
      </c>
      <c r="T76" s="40" t="s">
        <v>47</v>
      </c>
      <c r="U76" s="42"/>
      <c r="V76" s="42"/>
      <c r="W76" s="66"/>
      <c r="X76" s="67" t="n">
        <f aca="false">F76</f>
        <v>101</v>
      </c>
      <c r="Y76" s="67" t="n">
        <f aca="false">I76</f>
        <v>2</v>
      </c>
      <c r="Z76" s="67" t="n">
        <f aca="false">L76</f>
        <v>41</v>
      </c>
      <c r="AA76" s="67" t="n">
        <f aca="false">O76</f>
        <v>86</v>
      </c>
      <c r="AB76" s="67" t="n">
        <f aca="false">R76</f>
        <v>87</v>
      </c>
      <c r="AC76" s="67" t="n">
        <f aca="false">U76</f>
        <v>0</v>
      </c>
      <c r="AD76" s="68" t="n">
        <f aca="false">G76</f>
        <v>65</v>
      </c>
      <c r="AE76" s="68" t="n">
        <f aca="false">J76</f>
        <v>65</v>
      </c>
      <c r="AF76" s="68" t="n">
        <f aca="false">M76</f>
        <v>51</v>
      </c>
      <c r="AG76" s="68" t="n">
        <f aca="false">P76</f>
        <v>51</v>
      </c>
      <c r="AH76" s="68" t="n">
        <f aca="false">S76</f>
        <v>55</v>
      </c>
      <c r="AI76" s="68" t="n">
        <f aca="false">V76</f>
        <v>0</v>
      </c>
      <c r="AJ76" s="69" t="str">
        <f aca="false">H76</f>
        <v>D1</v>
      </c>
      <c r="AK76" s="69" t="str">
        <f aca="false">K76</f>
        <v>C1</v>
      </c>
      <c r="AL76" s="69" t="str">
        <f aca="false">N76</f>
        <v>C1</v>
      </c>
      <c r="AM76" s="69" t="str">
        <f aca="false">Q76</f>
        <v>C1</v>
      </c>
      <c r="AN76" s="69" t="str">
        <f aca="false">T76</f>
        <v>C2</v>
      </c>
      <c r="AO76" s="69" t="n">
        <f aca="false">W76</f>
        <v>0</v>
      </c>
      <c r="AP76" s="70" t="n">
        <f aca="false">IFERROR(LARGE(AD76:AI76,1),0)</f>
        <v>65</v>
      </c>
      <c r="AQ76" s="70" t="n">
        <f aca="false">IFERROR(LARGE(AD76:AI76,2),0)</f>
        <v>65</v>
      </c>
      <c r="AR76" s="70" t="n">
        <f aca="false">IFERROR(LARGE(AD76:AI76,3),0)</f>
        <v>55</v>
      </c>
      <c r="AS76" s="70" t="n">
        <f aca="false">IFERROR(LARGE(AD76:AI76,4),0)</f>
        <v>51</v>
      </c>
      <c r="AT76" s="70" t="n">
        <f aca="false">IFERROR(LARGE(AD76:AI76,5),0)</f>
        <v>51</v>
      </c>
      <c r="AU76" s="71" t="n">
        <f aca="false">IFERROR(INDEX(X76:AC76,SMALL(IF(AD76:AI76=AV76,COLUMN(AD76:AI76)-COLUMN(AD76)+1),COUNTIF(AP76:AP76,AV76))),0)</f>
        <v>101</v>
      </c>
      <c r="AV76" s="71" t="n">
        <f aca="false">IFERROR(LARGE(AD76:AI76,1),0)</f>
        <v>65</v>
      </c>
      <c r="AW76" s="71" t="str">
        <f aca="false">IFERROR(INDEX(AJ76:AO76,SMALL(IF(AD76:AI76=AV76,COLUMN(AD76:AI76)-COLUMN(AD76)+1),COUNTIF(AP76:AP76,AV76))),0)</f>
        <v>D1</v>
      </c>
      <c r="AX76" s="72" t="n">
        <f aca="false">IFERROR(INDEX(X76:AC76,SMALL(IF(AD76:AI76=AY76,COLUMN(AD76:AI76)-COLUMN(AD76)+1),COUNTIF(AP76:AQ76,AY76))),0)</f>
        <v>2</v>
      </c>
      <c r="AY76" s="72" t="n">
        <f aca="false">IFERROR(LARGE(AD76:AI76,2),0)</f>
        <v>65</v>
      </c>
      <c r="AZ76" s="73" t="str">
        <f aca="false">IFERROR(INDEX(AJ76:AO76,SMALL(IF(AD76:AI76=AY76,COLUMN(AD76:AI76)-COLUMN(AD76)+1),COUNTIF(AP76:AQ76,AY76))),0)</f>
        <v>C1</v>
      </c>
      <c r="BA76" s="74" t="n">
        <f aca="false">IFERROR(INDEX(X76:AC76,SMALL(IF(AD76:AI76=BB76,COLUMN(AD76:AI76)-COLUMN(AD76)+1),COUNTIF(AP76:AR76,BB76))),0)</f>
        <v>87</v>
      </c>
      <c r="BB76" s="74" t="n">
        <f aca="false">IFERROR(LARGE(AD76:AI76,3),0)</f>
        <v>55</v>
      </c>
      <c r="BC76" s="74" t="str">
        <f aca="false">IFERROR(INDEX(AJ76:AO76,SMALL(IF(AD76:AI76=BB76,COLUMN(AD76:AI76)-COLUMN(AD76)+1),COUNTIF(AP76:AR76,BB76))),0)</f>
        <v>C2</v>
      </c>
      <c r="BD76" s="75" t="n">
        <f aca="false">IFERROR(INDEX(X76:AC76,SMALL(IF(AD76:AI76=BE76,COLUMN(AD76:AI76)-COLUMN(AD76)+1),COUNTIF(AP76:AS76,BE76))),0)</f>
        <v>41</v>
      </c>
      <c r="BE76" s="75" t="n">
        <f aca="false">IFERROR(LARGE(AD76:AI76,4),0)</f>
        <v>51</v>
      </c>
      <c r="BF76" s="75" t="str">
        <f aca="false">IFERROR(INDEX(AJ76:AO76,SMALL(IF(AD76:AI76=BE76,COLUMN(AD76:AI76)-COLUMN(AD76)+1),COUNTIF(AP76:AS76,BE76))),0)</f>
        <v>C1</v>
      </c>
      <c r="BG76" s="76" t="n">
        <f aca="false">IFERROR(INDEX(X76:AC76,SMALL(IF(AD76:AI76=BH76,COLUMN(AD76:AI76)-COLUMN(AD76)+1),COUNTIF(AP76:AT76,BH76))),0)</f>
        <v>86</v>
      </c>
      <c r="BH76" s="76" t="n">
        <f aca="false">IFERROR(LARGE(AD76:AI76,5),0)</f>
        <v>51</v>
      </c>
      <c r="BI76" s="76" t="str">
        <f aca="false">IFERROR(INDEX(AJ76:AO76,SMALL(IF(AD76:AI76=BH76,COLUMN(AD76:AI76)-COLUMN(AD76)+1),COUNTIF(AP76:AT76,BH76))),0)</f>
        <v>C1</v>
      </c>
      <c r="BJ76" s="77" t="n">
        <f aca="false">IF(COUNTIF(AD76:AI76,0)=0,IF(COUNTIFS(AD76:AI76,"*F*")=0,SUM(LARGE(AD76:AI76,{1,2,3,4,5})),IF(COUNTIFS(AD76:AI76,"*F*")=1,SUM(LARGE(AD76:AI76,{1,2,3,4,5})),IF(COUNTIFS(AD76:AI76,"*F*")=2,"C",IF(COUNTIFS(AD76:AI76,"*F*")&gt;2,"F")))),IF(COUNTIFS(AD76:AH76,"*F*")=0,SUM(AD76:AH76),IF(COUNTIFS(AD76:AH76,"*F*")=1,"C",IF(COUNTIFS(AD76:AH76,"*F*")&gt;=2,"F"))))</f>
        <v>287</v>
      </c>
      <c r="BK76" s="78" t="n">
        <f aca="false">IFERROR(BJ76/5,BJ76)</f>
        <v>57.4</v>
      </c>
    </row>
    <row r="77" customFormat="false" ht="15" hidden="false" customHeight="false" outlineLevel="0" collapsed="false">
      <c r="A77" s="64" t="n">
        <v>75</v>
      </c>
      <c r="B77" s="65" t="s">
        <v>12</v>
      </c>
      <c r="C77" s="38" t="n">
        <v>2306900</v>
      </c>
      <c r="D77" s="39" t="s">
        <v>122</v>
      </c>
      <c r="E77" s="39" t="s">
        <v>19</v>
      </c>
      <c r="F77" s="40" t="n">
        <v>101</v>
      </c>
      <c r="G77" s="40" t="n">
        <v>59</v>
      </c>
      <c r="H77" s="40" t="s">
        <v>52</v>
      </c>
      <c r="I77" s="40" t="n">
        <v>2</v>
      </c>
      <c r="J77" s="40" t="n">
        <v>70</v>
      </c>
      <c r="K77" s="40" t="s">
        <v>48</v>
      </c>
      <c r="L77" s="40" t="n">
        <v>41</v>
      </c>
      <c r="M77" s="40" t="n">
        <v>39</v>
      </c>
      <c r="N77" s="40" t="s">
        <v>52</v>
      </c>
      <c r="O77" s="40" t="n">
        <v>86</v>
      </c>
      <c r="P77" s="40" t="n">
        <v>36</v>
      </c>
      <c r="Q77" s="40" t="s">
        <v>52</v>
      </c>
      <c r="R77" s="40" t="n">
        <v>87</v>
      </c>
      <c r="S77" s="40" t="n">
        <v>33</v>
      </c>
      <c r="T77" s="40" t="s">
        <v>54</v>
      </c>
      <c r="U77" s="42"/>
      <c r="V77" s="42"/>
      <c r="W77" s="66"/>
      <c r="X77" s="67" t="n">
        <f aca="false">F77</f>
        <v>101</v>
      </c>
      <c r="Y77" s="67" t="n">
        <f aca="false">I77</f>
        <v>2</v>
      </c>
      <c r="Z77" s="67" t="n">
        <f aca="false">L77</f>
        <v>41</v>
      </c>
      <c r="AA77" s="67" t="n">
        <f aca="false">O77</f>
        <v>86</v>
      </c>
      <c r="AB77" s="67" t="n">
        <f aca="false">R77</f>
        <v>87</v>
      </c>
      <c r="AC77" s="67" t="n">
        <f aca="false">U77</f>
        <v>0</v>
      </c>
      <c r="AD77" s="68" t="n">
        <f aca="false">G77</f>
        <v>59</v>
      </c>
      <c r="AE77" s="68" t="n">
        <f aca="false">J77</f>
        <v>70</v>
      </c>
      <c r="AF77" s="68" t="n">
        <f aca="false">M77</f>
        <v>39</v>
      </c>
      <c r="AG77" s="68" t="n">
        <f aca="false">P77</f>
        <v>36</v>
      </c>
      <c r="AH77" s="68" t="n">
        <f aca="false">S77</f>
        <v>33</v>
      </c>
      <c r="AI77" s="68" t="n">
        <f aca="false">V77</f>
        <v>0</v>
      </c>
      <c r="AJ77" s="69" t="str">
        <f aca="false">H77</f>
        <v>D1</v>
      </c>
      <c r="AK77" s="69" t="str">
        <f aca="false">K77</f>
        <v>C1</v>
      </c>
      <c r="AL77" s="69" t="str">
        <f aca="false">N77</f>
        <v>D1</v>
      </c>
      <c r="AM77" s="69" t="str">
        <f aca="false">Q77</f>
        <v>D1</v>
      </c>
      <c r="AN77" s="69" t="str">
        <f aca="false">T77</f>
        <v>D2</v>
      </c>
      <c r="AO77" s="69" t="n">
        <f aca="false">W77</f>
        <v>0</v>
      </c>
      <c r="AP77" s="70" t="n">
        <f aca="false">IFERROR(LARGE(AD77:AI77,1),0)</f>
        <v>70</v>
      </c>
      <c r="AQ77" s="70" t="n">
        <f aca="false">IFERROR(LARGE(AD77:AI77,2),0)</f>
        <v>59</v>
      </c>
      <c r="AR77" s="70" t="n">
        <f aca="false">IFERROR(LARGE(AD77:AI77,3),0)</f>
        <v>39</v>
      </c>
      <c r="AS77" s="70" t="n">
        <f aca="false">IFERROR(LARGE(AD77:AI77,4),0)</f>
        <v>36</v>
      </c>
      <c r="AT77" s="70" t="n">
        <f aca="false">IFERROR(LARGE(AD77:AI77,5),0)</f>
        <v>33</v>
      </c>
      <c r="AU77" s="71" t="n">
        <f aca="false">IFERROR(INDEX(X77:AC77,SMALL(IF(AD77:AI77=AV77,COLUMN(AD77:AI77)-COLUMN(AD77)+1),COUNTIF(AP77:AP77,AV77))),0)</f>
        <v>2</v>
      </c>
      <c r="AV77" s="71" t="n">
        <f aca="false">IFERROR(LARGE(AD77:AI77,1),0)</f>
        <v>70</v>
      </c>
      <c r="AW77" s="71" t="str">
        <f aca="false">IFERROR(INDEX(AJ77:AO77,SMALL(IF(AD77:AI77=AV77,COLUMN(AD77:AI77)-COLUMN(AD77)+1),COUNTIF(AP77:AP77,AV77))),0)</f>
        <v>C1</v>
      </c>
      <c r="AX77" s="72" t="n">
        <f aca="false">IFERROR(INDEX(X77:AC77,SMALL(IF(AD77:AI77=AY77,COLUMN(AD77:AI77)-COLUMN(AD77)+1),COUNTIF(AP77:AQ77,AY77))),0)</f>
        <v>101</v>
      </c>
      <c r="AY77" s="72" t="n">
        <f aca="false">IFERROR(LARGE(AD77:AI77,2),0)</f>
        <v>59</v>
      </c>
      <c r="AZ77" s="73" t="str">
        <f aca="false">IFERROR(INDEX(AJ77:AO77,SMALL(IF(AD77:AI77=AY77,COLUMN(AD77:AI77)-COLUMN(AD77)+1),COUNTIF(AP77:AQ77,AY77))),0)</f>
        <v>D1</v>
      </c>
      <c r="BA77" s="74" t="n">
        <f aca="false">IFERROR(INDEX(X77:AC77,SMALL(IF(AD77:AI77=BB77,COLUMN(AD77:AI77)-COLUMN(AD77)+1),COUNTIF(AP77:AR77,BB77))),0)</f>
        <v>41</v>
      </c>
      <c r="BB77" s="74" t="n">
        <f aca="false">IFERROR(LARGE(AD77:AI77,3),0)</f>
        <v>39</v>
      </c>
      <c r="BC77" s="74" t="str">
        <f aca="false">IFERROR(INDEX(AJ77:AO77,SMALL(IF(AD77:AI77=BB77,COLUMN(AD77:AI77)-COLUMN(AD77)+1),COUNTIF(AP77:AR77,BB77))),0)</f>
        <v>D1</v>
      </c>
      <c r="BD77" s="75" t="n">
        <f aca="false">IFERROR(INDEX(X77:AC77,SMALL(IF(AD77:AI77=BE77,COLUMN(AD77:AI77)-COLUMN(AD77)+1),COUNTIF(AP77:AS77,BE77))),0)</f>
        <v>86</v>
      </c>
      <c r="BE77" s="75" t="n">
        <f aca="false">IFERROR(LARGE(AD77:AI77,4),0)</f>
        <v>36</v>
      </c>
      <c r="BF77" s="75" t="str">
        <f aca="false">IFERROR(INDEX(AJ77:AO77,SMALL(IF(AD77:AI77=BE77,COLUMN(AD77:AI77)-COLUMN(AD77)+1),COUNTIF(AP77:AS77,BE77))),0)</f>
        <v>D1</v>
      </c>
      <c r="BG77" s="76" t="n">
        <f aca="false">IFERROR(INDEX(X77:AC77,SMALL(IF(AD77:AI77=BH77,COLUMN(AD77:AI77)-COLUMN(AD77)+1),COUNTIF(AP77:AT77,BH77))),0)</f>
        <v>87</v>
      </c>
      <c r="BH77" s="76" t="n">
        <f aca="false">IFERROR(LARGE(AD77:AI77,5),0)</f>
        <v>33</v>
      </c>
      <c r="BI77" s="76" t="str">
        <f aca="false">IFERROR(INDEX(AJ77:AO77,SMALL(IF(AD77:AI77=BH77,COLUMN(AD77:AI77)-COLUMN(AD77)+1),COUNTIF(AP77:AT77,BH77))),0)</f>
        <v>D2</v>
      </c>
      <c r="BJ77" s="77" t="n">
        <f aca="false">IF(COUNTIF(AD77:AI77,0)=0,IF(COUNTIFS(AD77:AI77,"*F*")=0,SUM(LARGE(AD77:AI77,{1,2,3,4,5})),IF(COUNTIFS(AD77:AI77,"*F*")=1,SUM(LARGE(AD77:AI77,{1,2,3,4,5})),IF(COUNTIFS(AD77:AI77,"*F*")=2,"C",IF(COUNTIFS(AD77:AI77,"*F*")&gt;2,"F")))),IF(COUNTIFS(AD77:AH77,"*F*")=0,SUM(AD77:AH77),IF(COUNTIFS(AD77:AH77,"*F*")=1,"C",IF(COUNTIFS(AD77:AH77,"*F*")&gt;=2,"F"))))</f>
        <v>237</v>
      </c>
      <c r="BK77" s="78" t="n">
        <f aca="false">IFERROR(BJ77/5,BJ77)</f>
        <v>47.4</v>
      </c>
    </row>
    <row r="78" customFormat="false" ht="15" hidden="false" customHeight="false" outlineLevel="0" collapsed="false">
      <c r="A78" s="64" t="n">
        <v>76</v>
      </c>
      <c r="B78" s="65" t="s">
        <v>12</v>
      </c>
      <c r="C78" s="38" t="n">
        <v>2306901</v>
      </c>
      <c r="D78" s="39" t="s">
        <v>123</v>
      </c>
      <c r="E78" s="39" t="s">
        <v>15</v>
      </c>
      <c r="F78" s="40" t="n">
        <v>101</v>
      </c>
      <c r="G78" s="40" t="n">
        <v>83</v>
      </c>
      <c r="H78" s="40" t="s">
        <v>42</v>
      </c>
      <c r="I78" s="40" t="n">
        <v>2</v>
      </c>
      <c r="J78" s="40" t="n">
        <v>72</v>
      </c>
      <c r="K78" s="40" t="s">
        <v>41</v>
      </c>
      <c r="L78" s="40" t="n">
        <v>41</v>
      </c>
      <c r="M78" s="40" t="n">
        <v>38</v>
      </c>
      <c r="N78" s="40" t="s">
        <v>52</v>
      </c>
      <c r="O78" s="40" t="n">
        <v>86</v>
      </c>
      <c r="P78" s="40" t="n">
        <v>61</v>
      </c>
      <c r="Q78" s="40" t="s">
        <v>41</v>
      </c>
      <c r="R78" s="40" t="n">
        <v>87</v>
      </c>
      <c r="S78" s="40" t="n">
        <v>65</v>
      </c>
      <c r="T78" s="40" t="s">
        <v>48</v>
      </c>
      <c r="U78" s="44"/>
      <c r="V78" s="44"/>
      <c r="W78" s="44"/>
      <c r="X78" s="67" t="n">
        <f aca="false">F78</f>
        <v>101</v>
      </c>
      <c r="Y78" s="67" t="n">
        <f aca="false">I78</f>
        <v>2</v>
      </c>
      <c r="Z78" s="67" t="n">
        <f aca="false">L78</f>
        <v>41</v>
      </c>
      <c r="AA78" s="67" t="n">
        <f aca="false">O78</f>
        <v>86</v>
      </c>
      <c r="AB78" s="67" t="n">
        <f aca="false">R78</f>
        <v>87</v>
      </c>
      <c r="AC78" s="67" t="n">
        <f aca="false">U78</f>
        <v>0</v>
      </c>
      <c r="AD78" s="68" t="n">
        <f aca="false">G78</f>
        <v>83</v>
      </c>
      <c r="AE78" s="68" t="n">
        <f aca="false">J78</f>
        <v>72</v>
      </c>
      <c r="AF78" s="68" t="n">
        <f aca="false">M78</f>
        <v>38</v>
      </c>
      <c r="AG78" s="68" t="n">
        <f aca="false">P78</f>
        <v>61</v>
      </c>
      <c r="AH78" s="68" t="n">
        <f aca="false">S78</f>
        <v>65</v>
      </c>
      <c r="AI78" s="68" t="n">
        <f aca="false">V78</f>
        <v>0</v>
      </c>
      <c r="AJ78" s="69" t="str">
        <f aca="false">H78</f>
        <v>B1</v>
      </c>
      <c r="AK78" s="69" t="str">
        <f aca="false">K78</f>
        <v>B2</v>
      </c>
      <c r="AL78" s="69" t="str">
        <f aca="false">N78</f>
        <v>D1</v>
      </c>
      <c r="AM78" s="69" t="str">
        <f aca="false">Q78</f>
        <v>B2</v>
      </c>
      <c r="AN78" s="69" t="str">
        <f aca="false">T78</f>
        <v>C1</v>
      </c>
      <c r="AO78" s="69" t="n">
        <f aca="false">W78</f>
        <v>0</v>
      </c>
      <c r="AP78" s="70" t="n">
        <f aca="false">IFERROR(LARGE(AD78:AI78,1),0)</f>
        <v>83</v>
      </c>
      <c r="AQ78" s="70" t="n">
        <f aca="false">IFERROR(LARGE(AD78:AI78,2),0)</f>
        <v>72</v>
      </c>
      <c r="AR78" s="70" t="n">
        <f aca="false">IFERROR(LARGE(AD78:AI78,3),0)</f>
        <v>65</v>
      </c>
      <c r="AS78" s="70" t="n">
        <f aca="false">IFERROR(LARGE(AD78:AI78,4),0)</f>
        <v>61</v>
      </c>
      <c r="AT78" s="70" t="n">
        <f aca="false">IFERROR(LARGE(AD78:AI78,5),0)</f>
        <v>38</v>
      </c>
      <c r="AU78" s="71" t="n">
        <f aca="false">IFERROR(INDEX(X78:AC78,SMALL(IF(AD78:AI78=AV78,COLUMN(AD78:AI78)-COLUMN(AD78)+1),COUNTIF(AP78:AP78,AV78))),0)</f>
        <v>101</v>
      </c>
      <c r="AV78" s="71" t="n">
        <f aca="false">IFERROR(LARGE(AD78:AI78,1),0)</f>
        <v>83</v>
      </c>
      <c r="AW78" s="71" t="str">
        <f aca="false">IFERROR(INDEX(AJ78:AO78,SMALL(IF(AD78:AI78=AV78,COLUMN(AD78:AI78)-COLUMN(AD78)+1),COUNTIF(AP78:AP78,AV78))),0)</f>
        <v>B1</v>
      </c>
      <c r="AX78" s="72" t="n">
        <f aca="false">IFERROR(INDEX(X78:AC78,SMALL(IF(AD78:AI78=AY78,COLUMN(AD78:AI78)-COLUMN(AD78)+1),COUNTIF(AP78:AQ78,AY78))),0)</f>
        <v>2</v>
      </c>
      <c r="AY78" s="72" t="n">
        <f aca="false">IFERROR(LARGE(AD78:AI78,2),0)</f>
        <v>72</v>
      </c>
      <c r="AZ78" s="73" t="str">
        <f aca="false">IFERROR(INDEX(AJ78:AO78,SMALL(IF(AD78:AI78=AY78,COLUMN(AD78:AI78)-COLUMN(AD78)+1),COUNTIF(AP78:AQ78,AY78))),0)</f>
        <v>B2</v>
      </c>
      <c r="BA78" s="74" t="n">
        <f aca="false">IFERROR(INDEX(X78:AC78,SMALL(IF(AD78:AI78=BB78,COLUMN(AD78:AI78)-COLUMN(AD78)+1),COUNTIF(AP78:AR78,BB78))),0)</f>
        <v>87</v>
      </c>
      <c r="BB78" s="74" t="n">
        <f aca="false">IFERROR(LARGE(AD78:AI78,3),0)</f>
        <v>65</v>
      </c>
      <c r="BC78" s="74" t="str">
        <f aca="false">IFERROR(INDEX(AJ78:AO78,SMALL(IF(AD78:AI78=BB78,COLUMN(AD78:AI78)-COLUMN(AD78)+1),COUNTIF(AP78:AR78,BB78))),0)</f>
        <v>C1</v>
      </c>
      <c r="BD78" s="75" t="n">
        <f aca="false">IFERROR(INDEX(X78:AC78,SMALL(IF(AD78:AI78=BE78,COLUMN(AD78:AI78)-COLUMN(AD78)+1),COUNTIF(AP78:AS78,BE78))),0)</f>
        <v>86</v>
      </c>
      <c r="BE78" s="75" t="n">
        <f aca="false">IFERROR(LARGE(AD78:AI78,4),0)</f>
        <v>61</v>
      </c>
      <c r="BF78" s="75" t="str">
        <f aca="false">IFERROR(INDEX(AJ78:AO78,SMALL(IF(AD78:AI78=BE78,COLUMN(AD78:AI78)-COLUMN(AD78)+1),COUNTIF(AP78:AS78,BE78))),0)</f>
        <v>B2</v>
      </c>
      <c r="BG78" s="76" t="n">
        <f aca="false">IFERROR(INDEX(X78:AC78,SMALL(IF(AD78:AI78=BH78,COLUMN(AD78:AI78)-COLUMN(AD78)+1),COUNTIF(AP78:AT78,BH78))),0)</f>
        <v>41</v>
      </c>
      <c r="BH78" s="76" t="n">
        <f aca="false">IFERROR(LARGE(AD78:AI78,5),0)</f>
        <v>38</v>
      </c>
      <c r="BI78" s="76" t="str">
        <f aca="false">IFERROR(INDEX(AJ78:AO78,SMALL(IF(AD78:AI78=BH78,COLUMN(AD78:AI78)-COLUMN(AD78)+1),COUNTIF(AP78:AT78,BH78))),0)</f>
        <v>D1</v>
      </c>
      <c r="BJ78" s="77" t="n">
        <f aca="false">IF(COUNTIF(AD78:AI78,0)=0,IF(COUNTIFS(AD78:AI78,"*F*")=0,SUM(LARGE(AD78:AI78,{1,2,3,4,5})),IF(COUNTIFS(AD78:AI78,"*F*")=1,SUM(LARGE(AD78:AI78,{1,2,3,4,5})),IF(COUNTIFS(AD78:AI78,"*F*")=2,"C",IF(COUNTIFS(AD78:AI78,"*F*")&gt;2,"F")))),IF(COUNTIFS(AD78:AH78,"*F*")=0,SUM(AD78:AH78),IF(COUNTIFS(AD78:AH78,"*F*")=1,"C",IF(COUNTIFS(AD78:AH78,"*F*")&gt;=2,"F"))))</f>
        <v>319</v>
      </c>
      <c r="BK78" s="78" t="n">
        <f aca="false">IFERROR(BJ78/5,BJ78)</f>
        <v>63.8</v>
      </c>
    </row>
    <row r="79" customFormat="false" ht="15" hidden="false" customHeight="false" outlineLevel="0" collapsed="false">
      <c r="A79" s="64" t="n">
        <v>77</v>
      </c>
      <c r="B79" s="65" t="s">
        <v>12</v>
      </c>
      <c r="C79" s="38" t="n">
        <v>2306902</v>
      </c>
      <c r="D79" s="39" t="s">
        <v>124</v>
      </c>
      <c r="E79" s="39" t="s">
        <v>15</v>
      </c>
      <c r="F79" s="40" t="n">
        <v>101</v>
      </c>
      <c r="G79" s="40" t="n">
        <v>83</v>
      </c>
      <c r="H79" s="40" t="s">
        <v>42</v>
      </c>
      <c r="I79" s="40" t="n">
        <v>2</v>
      </c>
      <c r="J79" s="40" t="n">
        <v>89</v>
      </c>
      <c r="K79" s="40" t="s">
        <v>44</v>
      </c>
      <c r="L79" s="40" t="n">
        <v>41</v>
      </c>
      <c r="M79" s="40" t="n">
        <v>86</v>
      </c>
      <c r="N79" s="40" t="s">
        <v>45</v>
      </c>
      <c r="O79" s="40" t="n">
        <v>86</v>
      </c>
      <c r="P79" s="40" t="n">
        <v>78</v>
      </c>
      <c r="Q79" s="40" t="s">
        <v>45</v>
      </c>
      <c r="R79" s="40" t="n">
        <v>87</v>
      </c>
      <c r="S79" s="40" t="n">
        <v>89</v>
      </c>
      <c r="T79" s="40" t="s">
        <v>45</v>
      </c>
      <c r="U79" s="44"/>
      <c r="V79" s="44"/>
      <c r="W79" s="44"/>
      <c r="X79" s="67" t="n">
        <f aca="false">F79</f>
        <v>101</v>
      </c>
      <c r="Y79" s="67" t="n">
        <f aca="false">I79</f>
        <v>2</v>
      </c>
      <c r="Z79" s="67" t="n">
        <f aca="false">L79</f>
        <v>41</v>
      </c>
      <c r="AA79" s="67" t="n">
        <f aca="false">O79</f>
        <v>86</v>
      </c>
      <c r="AB79" s="67" t="n">
        <f aca="false">R79</f>
        <v>87</v>
      </c>
      <c r="AC79" s="67" t="n">
        <f aca="false">U79</f>
        <v>0</v>
      </c>
      <c r="AD79" s="68" t="n">
        <f aca="false">G79</f>
        <v>83</v>
      </c>
      <c r="AE79" s="68" t="n">
        <f aca="false">J79</f>
        <v>89</v>
      </c>
      <c r="AF79" s="68" t="n">
        <f aca="false">M79</f>
        <v>86</v>
      </c>
      <c r="AG79" s="68" t="n">
        <f aca="false">P79</f>
        <v>78</v>
      </c>
      <c r="AH79" s="68" t="n">
        <f aca="false">S79</f>
        <v>89</v>
      </c>
      <c r="AI79" s="68" t="n">
        <f aca="false">V79</f>
        <v>0</v>
      </c>
      <c r="AJ79" s="69" t="str">
        <f aca="false">H79</f>
        <v>B1</v>
      </c>
      <c r="AK79" s="69" t="str">
        <f aca="false">K79</f>
        <v>A1</v>
      </c>
      <c r="AL79" s="69" t="str">
        <f aca="false">N79</f>
        <v>A2</v>
      </c>
      <c r="AM79" s="69" t="str">
        <f aca="false">Q79</f>
        <v>A2</v>
      </c>
      <c r="AN79" s="69" t="str">
        <f aca="false">T79</f>
        <v>A2</v>
      </c>
      <c r="AO79" s="69" t="n">
        <f aca="false">W79</f>
        <v>0</v>
      </c>
      <c r="AP79" s="70" t="n">
        <f aca="false">IFERROR(LARGE(AD79:AI79,1),0)</f>
        <v>89</v>
      </c>
      <c r="AQ79" s="70" t="n">
        <f aca="false">IFERROR(LARGE(AD79:AI79,2),0)</f>
        <v>89</v>
      </c>
      <c r="AR79" s="70" t="n">
        <f aca="false">IFERROR(LARGE(AD79:AI79,3),0)</f>
        <v>86</v>
      </c>
      <c r="AS79" s="70" t="n">
        <f aca="false">IFERROR(LARGE(AD79:AI79,4),0)</f>
        <v>83</v>
      </c>
      <c r="AT79" s="70" t="n">
        <f aca="false">IFERROR(LARGE(AD79:AI79,5),0)</f>
        <v>78</v>
      </c>
      <c r="AU79" s="71" t="n">
        <f aca="false">IFERROR(INDEX(X79:AC79,SMALL(IF(AD79:AI79=AV79,COLUMN(AD79:AI79)-COLUMN(AD79)+1),COUNTIF(AP79:AP79,AV79))),0)</f>
        <v>2</v>
      </c>
      <c r="AV79" s="71" t="n">
        <f aca="false">IFERROR(LARGE(AD79:AI79,1),0)</f>
        <v>89</v>
      </c>
      <c r="AW79" s="71" t="str">
        <f aca="false">IFERROR(INDEX(AJ79:AO79,SMALL(IF(AD79:AI79=AV79,COLUMN(AD79:AI79)-COLUMN(AD79)+1),COUNTIF(AP79:AP79,AV79))),0)</f>
        <v>A1</v>
      </c>
      <c r="AX79" s="72" t="n">
        <f aca="false">IFERROR(INDEX(X79:AC79,SMALL(IF(AD79:AI79=AY79,COLUMN(AD79:AI79)-COLUMN(AD79)+1),COUNTIF(AP79:AQ79,AY79))),0)</f>
        <v>87</v>
      </c>
      <c r="AY79" s="72" t="n">
        <f aca="false">IFERROR(LARGE(AD79:AI79,2),0)</f>
        <v>89</v>
      </c>
      <c r="AZ79" s="73" t="str">
        <f aca="false">IFERROR(INDEX(AJ79:AO79,SMALL(IF(AD79:AI79=AY79,COLUMN(AD79:AI79)-COLUMN(AD79)+1),COUNTIF(AP79:AQ79,AY79))),0)</f>
        <v>A2</v>
      </c>
      <c r="BA79" s="74" t="n">
        <f aca="false">IFERROR(INDEX(X79:AC79,SMALL(IF(AD79:AI79=BB79,COLUMN(AD79:AI79)-COLUMN(AD79)+1),COUNTIF(AP79:AR79,BB79))),0)</f>
        <v>41</v>
      </c>
      <c r="BB79" s="74" t="n">
        <f aca="false">IFERROR(LARGE(AD79:AI79,3),0)</f>
        <v>86</v>
      </c>
      <c r="BC79" s="74" t="str">
        <f aca="false">IFERROR(INDEX(AJ79:AO79,SMALL(IF(AD79:AI79=BB79,COLUMN(AD79:AI79)-COLUMN(AD79)+1),COUNTIF(AP79:AR79,BB79))),0)</f>
        <v>A2</v>
      </c>
      <c r="BD79" s="75" t="n">
        <f aca="false">IFERROR(INDEX(X79:AC79,SMALL(IF(AD79:AI79=BE79,COLUMN(AD79:AI79)-COLUMN(AD79)+1),COUNTIF(AP79:AS79,BE79))),0)</f>
        <v>101</v>
      </c>
      <c r="BE79" s="75" t="n">
        <f aca="false">IFERROR(LARGE(AD79:AI79,4),0)</f>
        <v>83</v>
      </c>
      <c r="BF79" s="75" t="str">
        <f aca="false">IFERROR(INDEX(AJ79:AO79,SMALL(IF(AD79:AI79=BE79,COLUMN(AD79:AI79)-COLUMN(AD79)+1),COUNTIF(AP79:AS79,BE79))),0)</f>
        <v>B1</v>
      </c>
      <c r="BG79" s="76" t="n">
        <f aca="false">IFERROR(INDEX(X79:AC79,SMALL(IF(AD79:AI79=BH79,COLUMN(AD79:AI79)-COLUMN(AD79)+1),COUNTIF(AP79:AT79,BH79))),0)</f>
        <v>86</v>
      </c>
      <c r="BH79" s="76" t="n">
        <f aca="false">IFERROR(LARGE(AD79:AI79,5),0)</f>
        <v>78</v>
      </c>
      <c r="BI79" s="76" t="str">
        <f aca="false">IFERROR(INDEX(AJ79:AO79,SMALL(IF(AD79:AI79=BH79,COLUMN(AD79:AI79)-COLUMN(AD79)+1),COUNTIF(AP79:AT79,BH79))),0)</f>
        <v>A2</v>
      </c>
      <c r="BJ79" s="77" t="n">
        <f aca="false">IF(COUNTIF(AD79:AI79,0)=0,IF(COUNTIFS(AD79:AI79,"*F*")=0,SUM(LARGE(AD79:AI79,{1,2,3,4,5})),IF(COUNTIFS(AD79:AI79,"*F*")=1,SUM(LARGE(AD79:AI79,{1,2,3,4,5})),IF(COUNTIFS(AD79:AI79,"*F*")=2,"C",IF(COUNTIFS(AD79:AI79,"*F*")&gt;2,"F")))),IF(COUNTIFS(AD79:AH79,"*F*")=0,SUM(AD79:AH79),IF(COUNTIFS(AD79:AH79,"*F*")=1,"C",IF(COUNTIFS(AD79:AH79,"*F*")&gt;=2,"F"))))</f>
        <v>425</v>
      </c>
      <c r="BK79" s="78" t="n">
        <f aca="false">IFERROR(BJ79/5,BJ79)</f>
        <v>85</v>
      </c>
    </row>
    <row r="80" customFormat="false" ht="15" hidden="false" customHeight="false" outlineLevel="0" collapsed="false">
      <c r="A80" s="64" t="n">
        <v>78</v>
      </c>
      <c r="B80" s="65" t="s">
        <v>12</v>
      </c>
      <c r="C80" s="38" t="n">
        <v>2306903</v>
      </c>
      <c r="D80" s="39" t="s">
        <v>125</v>
      </c>
      <c r="E80" s="39" t="s">
        <v>19</v>
      </c>
      <c r="F80" s="40" t="n">
        <v>101</v>
      </c>
      <c r="G80" s="40" t="n">
        <v>82</v>
      </c>
      <c r="H80" s="40" t="s">
        <v>41</v>
      </c>
      <c r="I80" s="40" t="n">
        <v>2</v>
      </c>
      <c r="J80" s="40" t="n">
        <v>91</v>
      </c>
      <c r="K80" s="40" t="s">
        <v>44</v>
      </c>
      <c r="L80" s="40" t="n">
        <v>41</v>
      </c>
      <c r="M80" s="40" t="n">
        <v>61</v>
      </c>
      <c r="N80" s="40" t="s">
        <v>41</v>
      </c>
      <c r="O80" s="40" t="n">
        <v>86</v>
      </c>
      <c r="P80" s="40" t="n">
        <v>68</v>
      </c>
      <c r="Q80" s="40" t="s">
        <v>42</v>
      </c>
      <c r="R80" s="40" t="n">
        <v>87</v>
      </c>
      <c r="S80" s="40" t="n">
        <v>87</v>
      </c>
      <c r="T80" s="40" t="s">
        <v>45</v>
      </c>
      <c r="U80" s="44"/>
      <c r="V80" s="44"/>
      <c r="W80" s="44"/>
      <c r="X80" s="67" t="n">
        <f aca="false">F80</f>
        <v>101</v>
      </c>
      <c r="Y80" s="67" t="n">
        <f aca="false">I80</f>
        <v>2</v>
      </c>
      <c r="Z80" s="67" t="n">
        <f aca="false">L80</f>
        <v>41</v>
      </c>
      <c r="AA80" s="67" t="n">
        <f aca="false">O80</f>
        <v>86</v>
      </c>
      <c r="AB80" s="67" t="n">
        <f aca="false">R80</f>
        <v>87</v>
      </c>
      <c r="AC80" s="67" t="n">
        <f aca="false">U80</f>
        <v>0</v>
      </c>
      <c r="AD80" s="68" t="n">
        <f aca="false">G80</f>
        <v>82</v>
      </c>
      <c r="AE80" s="68" t="n">
        <f aca="false">J80</f>
        <v>91</v>
      </c>
      <c r="AF80" s="68" t="n">
        <f aca="false">M80</f>
        <v>61</v>
      </c>
      <c r="AG80" s="68" t="n">
        <f aca="false">P80</f>
        <v>68</v>
      </c>
      <c r="AH80" s="68" t="n">
        <f aca="false">S80</f>
        <v>87</v>
      </c>
      <c r="AI80" s="68" t="n">
        <f aca="false">V80</f>
        <v>0</v>
      </c>
      <c r="AJ80" s="69" t="str">
        <f aca="false">H80</f>
        <v>B2</v>
      </c>
      <c r="AK80" s="69" t="str">
        <f aca="false">K80</f>
        <v>A1</v>
      </c>
      <c r="AL80" s="69" t="str">
        <f aca="false">N80</f>
        <v>B2</v>
      </c>
      <c r="AM80" s="69" t="str">
        <f aca="false">Q80</f>
        <v>B1</v>
      </c>
      <c r="AN80" s="69" t="str">
        <f aca="false">T80</f>
        <v>A2</v>
      </c>
      <c r="AO80" s="69" t="n">
        <f aca="false">W80</f>
        <v>0</v>
      </c>
      <c r="AP80" s="70" t="n">
        <f aca="false">IFERROR(LARGE(AD80:AI80,1),0)</f>
        <v>91</v>
      </c>
      <c r="AQ80" s="70" t="n">
        <f aca="false">IFERROR(LARGE(AD80:AI80,2),0)</f>
        <v>87</v>
      </c>
      <c r="AR80" s="70" t="n">
        <f aca="false">IFERROR(LARGE(AD80:AI80,3),0)</f>
        <v>82</v>
      </c>
      <c r="AS80" s="70" t="n">
        <f aca="false">IFERROR(LARGE(AD80:AI80,4),0)</f>
        <v>68</v>
      </c>
      <c r="AT80" s="70" t="n">
        <f aca="false">IFERROR(LARGE(AD80:AI80,5),0)</f>
        <v>61</v>
      </c>
      <c r="AU80" s="71" t="n">
        <f aca="false">IFERROR(INDEX(X80:AC80,SMALL(IF(AD80:AI80=AV80,COLUMN(AD80:AI80)-COLUMN(AD80)+1),COUNTIF(AP80:AP80,AV80))),0)</f>
        <v>2</v>
      </c>
      <c r="AV80" s="71" t="n">
        <f aca="false">IFERROR(LARGE(AD80:AI80,1),0)</f>
        <v>91</v>
      </c>
      <c r="AW80" s="71" t="str">
        <f aca="false">IFERROR(INDEX(AJ80:AO80,SMALL(IF(AD80:AI80=AV80,COLUMN(AD80:AI80)-COLUMN(AD80)+1),COUNTIF(AP80:AP80,AV80))),0)</f>
        <v>A1</v>
      </c>
      <c r="AX80" s="72" t="n">
        <f aca="false">IFERROR(INDEX(X80:AC80,SMALL(IF(AD80:AI80=AY80,COLUMN(AD80:AI80)-COLUMN(AD80)+1),COUNTIF(AP80:AQ80,AY80))),0)</f>
        <v>87</v>
      </c>
      <c r="AY80" s="72" t="n">
        <f aca="false">IFERROR(LARGE(AD80:AI80,2),0)</f>
        <v>87</v>
      </c>
      <c r="AZ80" s="73" t="str">
        <f aca="false">IFERROR(INDEX(AJ80:AO80,SMALL(IF(AD80:AI80=AY80,COLUMN(AD80:AI80)-COLUMN(AD80)+1),COUNTIF(AP80:AQ80,AY80))),0)</f>
        <v>A2</v>
      </c>
      <c r="BA80" s="74" t="n">
        <f aca="false">IFERROR(INDEX(X80:AC80,SMALL(IF(AD80:AI80=BB80,COLUMN(AD80:AI80)-COLUMN(AD80)+1),COUNTIF(AP80:AR80,BB80))),0)</f>
        <v>101</v>
      </c>
      <c r="BB80" s="74" t="n">
        <f aca="false">IFERROR(LARGE(AD80:AI80,3),0)</f>
        <v>82</v>
      </c>
      <c r="BC80" s="74" t="str">
        <f aca="false">IFERROR(INDEX(AJ80:AO80,SMALL(IF(AD80:AI80=BB80,COLUMN(AD80:AI80)-COLUMN(AD80)+1),COUNTIF(AP80:AR80,BB80))),0)</f>
        <v>B2</v>
      </c>
      <c r="BD80" s="75" t="n">
        <f aca="false">IFERROR(INDEX(X80:AC80,SMALL(IF(AD80:AI80=BE80,COLUMN(AD80:AI80)-COLUMN(AD80)+1),COUNTIF(AP80:AS80,BE80))),0)</f>
        <v>86</v>
      </c>
      <c r="BE80" s="75" t="n">
        <f aca="false">IFERROR(LARGE(AD80:AI80,4),0)</f>
        <v>68</v>
      </c>
      <c r="BF80" s="75" t="str">
        <f aca="false">IFERROR(INDEX(AJ80:AO80,SMALL(IF(AD80:AI80=BE80,COLUMN(AD80:AI80)-COLUMN(AD80)+1),COUNTIF(AP80:AS80,BE80))),0)</f>
        <v>B1</v>
      </c>
      <c r="BG80" s="76" t="n">
        <f aca="false">IFERROR(INDEX(X80:AC80,SMALL(IF(AD80:AI80=BH80,COLUMN(AD80:AI80)-COLUMN(AD80)+1),COUNTIF(AP80:AT80,BH80))),0)</f>
        <v>41</v>
      </c>
      <c r="BH80" s="76" t="n">
        <f aca="false">IFERROR(LARGE(AD80:AI80,5),0)</f>
        <v>61</v>
      </c>
      <c r="BI80" s="76" t="str">
        <f aca="false">IFERROR(INDEX(AJ80:AO80,SMALL(IF(AD80:AI80=BH80,COLUMN(AD80:AI80)-COLUMN(AD80)+1),COUNTIF(AP80:AT80,BH80))),0)</f>
        <v>B2</v>
      </c>
      <c r="BJ80" s="77" t="n">
        <f aca="false">IF(COUNTIF(AD80:AI80,0)=0,IF(COUNTIFS(AD80:AI80,"*F*")=0,SUM(LARGE(AD80:AI80,{1,2,3,4,5})),IF(COUNTIFS(AD80:AI80,"*F*")=1,SUM(LARGE(AD80:AI80,{1,2,3,4,5})),IF(COUNTIFS(AD80:AI80,"*F*")=2,"C",IF(COUNTIFS(AD80:AI80,"*F*")&gt;2,"F")))),IF(COUNTIFS(AD80:AH80,"*F*")=0,SUM(AD80:AH80),IF(COUNTIFS(AD80:AH80,"*F*")=1,"C",IF(COUNTIFS(AD80:AH80,"*F*")&gt;=2,"F"))))</f>
        <v>389</v>
      </c>
      <c r="BK80" s="78" t="n">
        <f aca="false">IFERROR(BJ80/5,BJ80)</f>
        <v>77.8</v>
      </c>
    </row>
    <row r="81" customFormat="false" ht="15" hidden="false" customHeight="false" outlineLevel="0" collapsed="false">
      <c r="A81" s="64" t="n">
        <v>79</v>
      </c>
      <c r="B81" s="65" t="s">
        <v>12</v>
      </c>
      <c r="C81" s="38" t="n">
        <v>2306904</v>
      </c>
      <c r="D81" s="39" t="s">
        <v>126</v>
      </c>
      <c r="E81" s="39" t="s">
        <v>15</v>
      </c>
      <c r="F81" s="40" t="n">
        <v>101</v>
      </c>
      <c r="G81" s="40" t="n">
        <v>77</v>
      </c>
      <c r="H81" s="40" t="s">
        <v>48</v>
      </c>
      <c r="I81" s="40" t="n">
        <v>2</v>
      </c>
      <c r="J81" s="40" t="n">
        <v>73</v>
      </c>
      <c r="K81" s="40" t="s">
        <v>41</v>
      </c>
      <c r="L81" s="40" t="n">
        <v>41</v>
      </c>
      <c r="M81" s="40" t="n">
        <v>55</v>
      </c>
      <c r="N81" s="40" t="s">
        <v>48</v>
      </c>
      <c r="O81" s="40" t="n">
        <v>86</v>
      </c>
      <c r="P81" s="40" t="n">
        <v>73</v>
      </c>
      <c r="Q81" s="40" t="s">
        <v>42</v>
      </c>
      <c r="R81" s="40" t="n">
        <v>87</v>
      </c>
      <c r="S81" s="40" t="n">
        <v>78</v>
      </c>
      <c r="T81" s="40" t="s">
        <v>42</v>
      </c>
      <c r="U81" s="44"/>
      <c r="V81" s="44"/>
      <c r="W81" s="44"/>
      <c r="X81" s="67" t="n">
        <f aca="false">F81</f>
        <v>101</v>
      </c>
      <c r="Y81" s="67" t="n">
        <f aca="false">I81</f>
        <v>2</v>
      </c>
      <c r="Z81" s="67" t="n">
        <f aca="false">L81</f>
        <v>41</v>
      </c>
      <c r="AA81" s="67" t="n">
        <f aca="false">O81</f>
        <v>86</v>
      </c>
      <c r="AB81" s="67" t="n">
        <f aca="false">R81</f>
        <v>87</v>
      </c>
      <c r="AC81" s="67" t="n">
        <f aca="false">U81</f>
        <v>0</v>
      </c>
      <c r="AD81" s="68" t="n">
        <f aca="false">G81</f>
        <v>77</v>
      </c>
      <c r="AE81" s="68" t="n">
        <f aca="false">J81</f>
        <v>73</v>
      </c>
      <c r="AF81" s="68" t="n">
        <f aca="false">M81</f>
        <v>55</v>
      </c>
      <c r="AG81" s="68" t="n">
        <f aca="false">P81</f>
        <v>73</v>
      </c>
      <c r="AH81" s="68" t="n">
        <f aca="false">S81</f>
        <v>78</v>
      </c>
      <c r="AI81" s="68" t="n">
        <f aca="false">V81</f>
        <v>0</v>
      </c>
      <c r="AJ81" s="69" t="str">
        <f aca="false">H81</f>
        <v>C1</v>
      </c>
      <c r="AK81" s="69" t="str">
        <f aca="false">K81</f>
        <v>B2</v>
      </c>
      <c r="AL81" s="69" t="str">
        <f aca="false">N81</f>
        <v>C1</v>
      </c>
      <c r="AM81" s="69" t="str">
        <f aca="false">Q81</f>
        <v>B1</v>
      </c>
      <c r="AN81" s="69" t="str">
        <f aca="false">T81</f>
        <v>B1</v>
      </c>
      <c r="AO81" s="69" t="n">
        <f aca="false">W81</f>
        <v>0</v>
      </c>
      <c r="AP81" s="70" t="n">
        <f aca="false">IFERROR(LARGE(AD81:AI81,1),0)</f>
        <v>78</v>
      </c>
      <c r="AQ81" s="70" t="n">
        <f aca="false">IFERROR(LARGE(AD81:AI81,2),0)</f>
        <v>77</v>
      </c>
      <c r="AR81" s="70" t="n">
        <f aca="false">IFERROR(LARGE(AD81:AI81,3),0)</f>
        <v>73</v>
      </c>
      <c r="AS81" s="70" t="n">
        <f aca="false">IFERROR(LARGE(AD81:AI81,4),0)</f>
        <v>73</v>
      </c>
      <c r="AT81" s="70" t="n">
        <f aca="false">IFERROR(LARGE(AD81:AI81,5),0)</f>
        <v>55</v>
      </c>
      <c r="AU81" s="71" t="n">
        <f aca="false">IFERROR(INDEX(X81:AC81,SMALL(IF(AD81:AI81=AV81,COLUMN(AD81:AI81)-COLUMN(AD81)+1),COUNTIF(AP81:AP81,AV81))),0)</f>
        <v>87</v>
      </c>
      <c r="AV81" s="71" t="n">
        <f aca="false">IFERROR(LARGE(AD81:AI81,1),0)</f>
        <v>78</v>
      </c>
      <c r="AW81" s="71" t="str">
        <f aca="false">IFERROR(INDEX(AJ81:AO81,SMALL(IF(AD81:AI81=AV81,COLUMN(AD81:AI81)-COLUMN(AD81)+1),COUNTIF(AP81:AP81,AV81))),0)</f>
        <v>B1</v>
      </c>
      <c r="AX81" s="72" t="n">
        <f aca="false">IFERROR(INDEX(X81:AC81,SMALL(IF(AD81:AI81=AY81,COLUMN(AD81:AI81)-COLUMN(AD81)+1),COUNTIF(AP81:AQ81,AY81))),0)</f>
        <v>101</v>
      </c>
      <c r="AY81" s="72" t="n">
        <f aca="false">IFERROR(LARGE(AD81:AI81,2),0)</f>
        <v>77</v>
      </c>
      <c r="AZ81" s="73" t="str">
        <f aca="false">IFERROR(INDEX(AJ81:AO81,SMALL(IF(AD81:AI81=AY81,COLUMN(AD81:AI81)-COLUMN(AD81)+1),COUNTIF(AP81:AQ81,AY81))),0)</f>
        <v>C1</v>
      </c>
      <c r="BA81" s="74" t="n">
        <f aca="false">IFERROR(INDEX(X81:AC81,SMALL(IF(AD81:AI81=BB81,COLUMN(AD81:AI81)-COLUMN(AD81)+1),COUNTIF(AP81:AR81,BB81))),0)</f>
        <v>2</v>
      </c>
      <c r="BB81" s="74" t="n">
        <f aca="false">IFERROR(LARGE(AD81:AI81,3),0)</f>
        <v>73</v>
      </c>
      <c r="BC81" s="74" t="str">
        <f aca="false">IFERROR(INDEX(AJ81:AO81,SMALL(IF(AD81:AI81=BB81,COLUMN(AD81:AI81)-COLUMN(AD81)+1),COUNTIF(AP81:AR81,BB81))),0)</f>
        <v>B2</v>
      </c>
      <c r="BD81" s="75" t="n">
        <f aca="false">IFERROR(INDEX(X81:AC81,SMALL(IF(AD81:AI81=BE81,COLUMN(AD81:AI81)-COLUMN(AD81)+1),COUNTIF(AP81:AS81,BE81))),0)</f>
        <v>86</v>
      </c>
      <c r="BE81" s="75" t="n">
        <f aca="false">IFERROR(LARGE(AD81:AI81,4),0)</f>
        <v>73</v>
      </c>
      <c r="BF81" s="75" t="str">
        <f aca="false">IFERROR(INDEX(AJ81:AO81,SMALL(IF(AD81:AI81=BE81,COLUMN(AD81:AI81)-COLUMN(AD81)+1),COUNTIF(AP81:AS81,BE81))),0)</f>
        <v>B1</v>
      </c>
      <c r="BG81" s="76" t="n">
        <f aca="false">IFERROR(INDEX(X81:AC81,SMALL(IF(AD81:AI81=BH81,COLUMN(AD81:AI81)-COLUMN(AD81)+1),COUNTIF(AP81:AT81,BH81))),0)</f>
        <v>41</v>
      </c>
      <c r="BH81" s="76" t="n">
        <f aca="false">IFERROR(LARGE(AD81:AI81,5),0)</f>
        <v>55</v>
      </c>
      <c r="BI81" s="76" t="str">
        <f aca="false">IFERROR(INDEX(AJ81:AO81,SMALL(IF(AD81:AI81=BH81,COLUMN(AD81:AI81)-COLUMN(AD81)+1),COUNTIF(AP81:AT81,BH81))),0)</f>
        <v>C1</v>
      </c>
      <c r="BJ81" s="77" t="n">
        <f aca="false">IF(COUNTIF(AD81:AI81,0)=0,IF(COUNTIFS(AD81:AI81,"*F*")=0,SUM(LARGE(AD81:AI81,{1,2,3,4,5})),IF(COUNTIFS(AD81:AI81,"*F*")=1,SUM(LARGE(AD81:AI81,{1,2,3,4,5})),IF(COUNTIFS(AD81:AI81,"*F*")=2,"C",IF(COUNTIFS(AD81:AI81,"*F*")&gt;2,"F")))),IF(COUNTIFS(AD81:AH81,"*F*")=0,SUM(AD81:AH81),IF(COUNTIFS(AD81:AH81,"*F*")=1,"C",IF(COUNTIFS(AD81:AH81,"*F*")&gt;=2,"F"))))</f>
        <v>356</v>
      </c>
      <c r="BK81" s="78" t="n">
        <f aca="false">IFERROR(BJ81/5,BJ81)</f>
        <v>71.2</v>
      </c>
    </row>
    <row r="82" customFormat="false" ht="15" hidden="false" customHeight="true" outlineLevel="0" collapsed="false">
      <c r="A82" s="64" t="n">
        <v>80</v>
      </c>
      <c r="B82" s="65" t="s">
        <v>12</v>
      </c>
      <c r="C82" s="38" t="n">
        <v>2306905</v>
      </c>
      <c r="D82" s="39" t="s">
        <v>127</v>
      </c>
      <c r="E82" s="45" t="s">
        <v>19</v>
      </c>
      <c r="F82" s="40" t="n">
        <v>101</v>
      </c>
      <c r="G82" s="40" t="n">
        <v>93</v>
      </c>
      <c r="H82" s="40" t="s">
        <v>44</v>
      </c>
      <c r="I82" s="40" t="n">
        <v>2</v>
      </c>
      <c r="J82" s="40" t="n">
        <v>92</v>
      </c>
      <c r="K82" s="40" t="s">
        <v>44</v>
      </c>
      <c r="L82" s="40" t="n">
        <v>41</v>
      </c>
      <c r="M82" s="40" t="n">
        <v>90</v>
      </c>
      <c r="N82" s="40" t="s">
        <v>45</v>
      </c>
      <c r="O82" s="40" t="n">
        <v>86</v>
      </c>
      <c r="P82" s="40" t="n">
        <v>92</v>
      </c>
      <c r="Q82" s="40" t="s">
        <v>44</v>
      </c>
      <c r="R82" s="40" t="n">
        <v>87</v>
      </c>
      <c r="S82" s="40" t="n">
        <v>96</v>
      </c>
      <c r="T82" s="40" t="s">
        <v>44</v>
      </c>
      <c r="U82" s="44"/>
      <c r="V82" s="44"/>
      <c r="W82" s="44"/>
      <c r="X82" s="67" t="n">
        <f aca="false">F82</f>
        <v>101</v>
      </c>
      <c r="Y82" s="67" t="n">
        <f aca="false">I82</f>
        <v>2</v>
      </c>
      <c r="Z82" s="67" t="n">
        <f aca="false">L82</f>
        <v>41</v>
      </c>
      <c r="AA82" s="67" t="n">
        <f aca="false">O82</f>
        <v>86</v>
      </c>
      <c r="AB82" s="67" t="n">
        <f aca="false">R82</f>
        <v>87</v>
      </c>
      <c r="AC82" s="67" t="n">
        <f aca="false">U82</f>
        <v>0</v>
      </c>
      <c r="AD82" s="68" t="n">
        <f aca="false">G82</f>
        <v>93</v>
      </c>
      <c r="AE82" s="68" t="n">
        <f aca="false">J82</f>
        <v>92</v>
      </c>
      <c r="AF82" s="68" t="n">
        <f aca="false">M82</f>
        <v>90</v>
      </c>
      <c r="AG82" s="68" t="n">
        <f aca="false">P82</f>
        <v>92</v>
      </c>
      <c r="AH82" s="68" t="n">
        <f aca="false">S82</f>
        <v>96</v>
      </c>
      <c r="AI82" s="68" t="n">
        <f aca="false">V82</f>
        <v>0</v>
      </c>
      <c r="AJ82" s="69" t="str">
        <f aca="false">H82</f>
        <v>A1</v>
      </c>
      <c r="AK82" s="69" t="str">
        <f aca="false">K82</f>
        <v>A1</v>
      </c>
      <c r="AL82" s="69" t="str">
        <f aca="false">N82</f>
        <v>A2</v>
      </c>
      <c r="AM82" s="69" t="str">
        <f aca="false">Q82</f>
        <v>A1</v>
      </c>
      <c r="AN82" s="69" t="str">
        <f aca="false">T82</f>
        <v>A1</v>
      </c>
      <c r="AO82" s="69" t="n">
        <f aca="false">W82</f>
        <v>0</v>
      </c>
      <c r="AP82" s="70" t="n">
        <f aca="false">IFERROR(LARGE(AD82:AI82,1),0)</f>
        <v>96</v>
      </c>
      <c r="AQ82" s="70" t="n">
        <f aca="false">IFERROR(LARGE(AD82:AI82,2),0)</f>
        <v>93</v>
      </c>
      <c r="AR82" s="70" t="n">
        <f aca="false">IFERROR(LARGE(AD82:AI82,3),0)</f>
        <v>92</v>
      </c>
      <c r="AS82" s="70" t="n">
        <f aca="false">IFERROR(LARGE(AD82:AI82,4),0)</f>
        <v>92</v>
      </c>
      <c r="AT82" s="70" t="n">
        <f aca="false">IFERROR(LARGE(AD82:AI82,5),0)</f>
        <v>90</v>
      </c>
      <c r="AU82" s="71" t="n">
        <f aca="false">IFERROR(INDEX(X82:AC82,SMALL(IF(AD82:AI82=AV82,COLUMN(AD82:AI82)-COLUMN(AD82)+1),COUNTIF(AP82:AP82,AV82))),0)</f>
        <v>87</v>
      </c>
      <c r="AV82" s="71" t="n">
        <f aca="false">IFERROR(LARGE(AD82:AI82,1),0)</f>
        <v>96</v>
      </c>
      <c r="AW82" s="71" t="str">
        <f aca="false">IFERROR(INDEX(AJ82:AO82,SMALL(IF(AD82:AI82=AV82,COLUMN(AD82:AI82)-COLUMN(AD82)+1),COUNTIF(AP82:AP82,AV82))),0)</f>
        <v>A1</v>
      </c>
      <c r="AX82" s="72" t="n">
        <f aca="false">IFERROR(INDEX(X82:AC82,SMALL(IF(AD82:AI82=AY82,COLUMN(AD82:AI82)-COLUMN(AD82)+1),COUNTIF(AP82:AQ82,AY82))),0)</f>
        <v>101</v>
      </c>
      <c r="AY82" s="72" t="n">
        <f aca="false">IFERROR(LARGE(AD82:AI82,2),0)</f>
        <v>93</v>
      </c>
      <c r="AZ82" s="73" t="str">
        <f aca="false">IFERROR(INDEX(AJ82:AO82,SMALL(IF(AD82:AI82=AY82,COLUMN(AD82:AI82)-COLUMN(AD82)+1),COUNTIF(AP82:AQ82,AY82))),0)</f>
        <v>A1</v>
      </c>
      <c r="BA82" s="74" t="n">
        <f aca="false">IFERROR(INDEX(X82:AC82,SMALL(IF(AD82:AI82=BB82,COLUMN(AD82:AI82)-COLUMN(AD82)+1),COUNTIF(AP82:AR82,BB82))),0)</f>
        <v>2</v>
      </c>
      <c r="BB82" s="74" t="n">
        <f aca="false">IFERROR(LARGE(AD82:AI82,3),0)</f>
        <v>92</v>
      </c>
      <c r="BC82" s="74" t="str">
        <f aca="false">IFERROR(INDEX(AJ82:AO82,SMALL(IF(AD82:AI82=BB82,COLUMN(AD82:AI82)-COLUMN(AD82)+1),COUNTIF(AP82:AR82,BB82))),0)</f>
        <v>A1</v>
      </c>
      <c r="BD82" s="75" t="n">
        <f aca="false">IFERROR(INDEX(X82:AC82,SMALL(IF(AD82:AI82=BE82,COLUMN(AD82:AI82)-COLUMN(AD82)+1),COUNTIF(AP82:AS82,BE82))),0)</f>
        <v>86</v>
      </c>
      <c r="BE82" s="75" t="n">
        <f aca="false">IFERROR(LARGE(AD82:AI82,4),0)</f>
        <v>92</v>
      </c>
      <c r="BF82" s="75" t="str">
        <f aca="false">IFERROR(INDEX(AJ82:AO82,SMALL(IF(AD82:AI82=BE82,COLUMN(AD82:AI82)-COLUMN(AD82)+1),COUNTIF(AP82:AS82,BE82))),0)</f>
        <v>A1</v>
      </c>
      <c r="BG82" s="76" t="n">
        <f aca="false">IFERROR(INDEX(X82:AC82,SMALL(IF(AD82:AI82=BH82,COLUMN(AD82:AI82)-COLUMN(AD82)+1),COUNTIF(AP82:AT82,BH82))),0)</f>
        <v>41</v>
      </c>
      <c r="BH82" s="76" t="n">
        <f aca="false">IFERROR(LARGE(AD82:AI82,5),0)</f>
        <v>90</v>
      </c>
      <c r="BI82" s="76" t="str">
        <f aca="false">IFERROR(INDEX(AJ82:AO82,SMALL(IF(AD82:AI82=BH82,COLUMN(AD82:AI82)-COLUMN(AD82)+1),COUNTIF(AP82:AT82,BH82))),0)</f>
        <v>A2</v>
      </c>
      <c r="BJ82" s="77" t="n">
        <f aca="false">IF(COUNTIF(AD82:AI82,0)=0,IF(COUNTIFS(AD82:AI82,"*F*")=0,SUM(LARGE(AD82:AI82,{1,2,3,4,5})),IF(COUNTIFS(AD82:AI82,"*F*")=1,SUM(LARGE(AD82:AI82,{1,2,3,4,5})),IF(COUNTIFS(AD82:AI82,"*F*")=2,"C",IF(COUNTIFS(AD82:AI82,"*F*")&gt;2,"F")))),IF(COUNTIFS(AD82:AH82,"*F*")=0,SUM(AD82:AH82),IF(COUNTIFS(AD82:AH82,"*F*")=1,"C",IF(COUNTIFS(AD82:AH82,"*F*")&gt;=2,"F"))))</f>
        <v>463</v>
      </c>
      <c r="BK82" s="78" t="n">
        <f aca="false">IFERROR(BJ82/5,BJ82)</f>
        <v>92.6</v>
      </c>
    </row>
    <row r="83" customFormat="false" ht="15" hidden="false" customHeight="false" outlineLevel="0" collapsed="false">
      <c r="A83" s="64" t="n">
        <v>81</v>
      </c>
      <c r="B83" s="65" t="s">
        <v>12</v>
      </c>
      <c r="C83" s="39" t="n">
        <v>2306906</v>
      </c>
      <c r="D83" s="39" t="s">
        <v>128</v>
      </c>
      <c r="E83" s="39" t="s">
        <v>19</v>
      </c>
      <c r="F83" s="40" t="n">
        <v>101</v>
      </c>
      <c r="G83" s="40" t="n">
        <v>87</v>
      </c>
      <c r="H83" s="40" t="s">
        <v>45</v>
      </c>
      <c r="I83" s="40" t="n">
        <v>2</v>
      </c>
      <c r="J83" s="40" t="n">
        <v>90</v>
      </c>
      <c r="K83" s="40" t="s">
        <v>44</v>
      </c>
      <c r="L83" s="40" t="n">
        <v>41</v>
      </c>
      <c r="M83" s="40" t="n">
        <v>95</v>
      </c>
      <c r="N83" s="40" t="s">
        <v>44</v>
      </c>
      <c r="O83" s="40" t="n">
        <v>86</v>
      </c>
      <c r="P83" s="40" t="n">
        <v>94</v>
      </c>
      <c r="Q83" s="40" t="s">
        <v>44</v>
      </c>
      <c r="R83" s="40" t="n">
        <v>87</v>
      </c>
      <c r="S83" s="40" t="n">
        <v>100</v>
      </c>
      <c r="T83" s="40" t="s">
        <v>44</v>
      </c>
      <c r="U83" s="44"/>
      <c r="V83" s="44"/>
      <c r="W83" s="44"/>
      <c r="X83" s="67" t="n">
        <f aca="false">F83</f>
        <v>101</v>
      </c>
      <c r="Y83" s="67" t="n">
        <f aca="false">I83</f>
        <v>2</v>
      </c>
      <c r="Z83" s="67" t="n">
        <f aca="false">L83</f>
        <v>41</v>
      </c>
      <c r="AA83" s="67" t="n">
        <f aca="false">O83</f>
        <v>86</v>
      </c>
      <c r="AB83" s="67" t="n">
        <f aca="false">R83</f>
        <v>87</v>
      </c>
      <c r="AC83" s="67" t="n">
        <f aca="false">U83</f>
        <v>0</v>
      </c>
      <c r="AD83" s="68" t="n">
        <f aca="false">G83</f>
        <v>87</v>
      </c>
      <c r="AE83" s="68" t="n">
        <f aca="false">J83</f>
        <v>90</v>
      </c>
      <c r="AF83" s="68" t="n">
        <f aca="false">M83</f>
        <v>95</v>
      </c>
      <c r="AG83" s="68" t="n">
        <f aca="false">P83</f>
        <v>94</v>
      </c>
      <c r="AH83" s="68" t="n">
        <f aca="false">S83</f>
        <v>100</v>
      </c>
      <c r="AI83" s="68" t="n">
        <f aca="false">V83</f>
        <v>0</v>
      </c>
      <c r="AJ83" s="69" t="str">
        <f aca="false">H83</f>
        <v>A2</v>
      </c>
      <c r="AK83" s="69" t="str">
        <f aca="false">K83</f>
        <v>A1</v>
      </c>
      <c r="AL83" s="69" t="str">
        <f aca="false">N83</f>
        <v>A1</v>
      </c>
      <c r="AM83" s="69" t="str">
        <f aca="false">Q83</f>
        <v>A1</v>
      </c>
      <c r="AN83" s="69" t="str">
        <f aca="false">T83</f>
        <v>A1</v>
      </c>
      <c r="AO83" s="69" t="n">
        <f aca="false">W83</f>
        <v>0</v>
      </c>
      <c r="AP83" s="70" t="n">
        <f aca="false">IFERROR(LARGE(AD83:AI83,1),0)</f>
        <v>100</v>
      </c>
      <c r="AQ83" s="70" t="n">
        <f aca="false">IFERROR(LARGE(AD83:AI83,2),0)</f>
        <v>95</v>
      </c>
      <c r="AR83" s="70" t="n">
        <f aca="false">IFERROR(LARGE(AD83:AI83,3),0)</f>
        <v>94</v>
      </c>
      <c r="AS83" s="70" t="n">
        <f aca="false">IFERROR(LARGE(AD83:AI83,4),0)</f>
        <v>90</v>
      </c>
      <c r="AT83" s="70" t="n">
        <f aca="false">IFERROR(LARGE(AD83:AI83,5),0)</f>
        <v>87</v>
      </c>
      <c r="AU83" s="71" t="n">
        <f aca="false">IFERROR(INDEX(X83:AC83,SMALL(IF(AD83:AI83=AV83,COLUMN(AD83:AI83)-COLUMN(AD83)+1),COUNTIF(AP83:AP83,AV83))),0)</f>
        <v>87</v>
      </c>
      <c r="AV83" s="71" t="n">
        <f aca="false">IFERROR(LARGE(AD83:AI83,1),0)</f>
        <v>100</v>
      </c>
      <c r="AW83" s="71" t="str">
        <f aca="false">IFERROR(INDEX(AJ83:AO83,SMALL(IF(AD83:AI83=AV83,COLUMN(AD83:AI83)-COLUMN(AD83)+1),COUNTIF(AP83:AP83,AV83))),0)</f>
        <v>A1</v>
      </c>
      <c r="AX83" s="72" t="n">
        <f aca="false">IFERROR(INDEX(X83:AC83,SMALL(IF(AD83:AI83=AY83,COLUMN(AD83:AI83)-COLUMN(AD83)+1),COUNTIF(AP83:AQ83,AY83))),0)</f>
        <v>41</v>
      </c>
      <c r="AY83" s="72" t="n">
        <f aca="false">IFERROR(LARGE(AD83:AI83,2),0)</f>
        <v>95</v>
      </c>
      <c r="AZ83" s="73" t="str">
        <f aca="false">IFERROR(INDEX(AJ83:AO83,SMALL(IF(AD83:AI83=AY83,COLUMN(AD83:AI83)-COLUMN(AD83)+1),COUNTIF(AP83:AQ83,AY83))),0)</f>
        <v>A1</v>
      </c>
      <c r="BA83" s="74" t="n">
        <f aca="false">IFERROR(INDEX(X83:AC83,SMALL(IF(AD83:AI83=BB83,COLUMN(AD83:AI83)-COLUMN(AD83)+1),COUNTIF(AP83:AR83,BB83))),0)</f>
        <v>86</v>
      </c>
      <c r="BB83" s="74" t="n">
        <f aca="false">IFERROR(LARGE(AD83:AI83,3),0)</f>
        <v>94</v>
      </c>
      <c r="BC83" s="74" t="str">
        <f aca="false">IFERROR(INDEX(AJ83:AO83,SMALL(IF(AD83:AI83=BB83,COLUMN(AD83:AI83)-COLUMN(AD83)+1),COUNTIF(AP83:AR83,BB83))),0)</f>
        <v>A1</v>
      </c>
      <c r="BD83" s="75" t="n">
        <f aca="false">IFERROR(INDEX(X83:AC83,SMALL(IF(AD83:AI83=BE83,COLUMN(AD83:AI83)-COLUMN(AD83)+1),COUNTIF(AP83:AS83,BE83))),0)</f>
        <v>2</v>
      </c>
      <c r="BE83" s="75" t="n">
        <f aca="false">IFERROR(LARGE(AD83:AI83,4),0)</f>
        <v>90</v>
      </c>
      <c r="BF83" s="75" t="str">
        <f aca="false">IFERROR(INDEX(AJ83:AO83,SMALL(IF(AD83:AI83=BE83,COLUMN(AD83:AI83)-COLUMN(AD83)+1),COUNTIF(AP83:AS83,BE83))),0)</f>
        <v>A1</v>
      </c>
      <c r="BG83" s="76" t="n">
        <f aca="false">IFERROR(INDEX(X83:AC83,SMALL(IF(AD83:AI83=BH83,COLUMN(AD83:AI83)-COLUMN(AD83)+1),COUNTIF(AP83:AT83,BH83))),0)</f>
        <v>101</v>
      </c>
      <c r="BH83" s="76" t="n">
        <f aca="false">IFERROR(LARGE(AD83:AI83,5),0)</f>
        <v>87</v>
      </c>
      <c r="BI83" s="76" t="str">
        <f aca="false">IFERROR(INDEX(AJ83:AO83,SMALL(IF(AD83:AI83=BH83,COLUMN(AD83:AI83)-COLUMN(AD83)+1),COUNTIF(AP83:AT83,BH83))),0)</f>
        <v>A2</v>
      </c>
      <c r="BJ83" s="77" t="n">
        <f aca="false">IF(COUNTIF(AD83:AI83,0)=0,IF(COUNTIFS(AD83:AI83,"*F*")=0,SUM(LARGE(AD83:AI83,{1,2,3,4,5})),IF(COUNTIFS(AD83:AI83,"*F*")=1,SUM(LARGE(AD83:AI83,{1,2,3,4,5})),IF(COUNTIFS(AD83:AI83,"*F*")=2,"C",IF(COUNTIFS(AD83:AI83,"*F*")&gt;2,"F")))),IF(COUNTIFS(AD83:AH83,"*F*")=0,SUM(AD83:AH83),IF(COUNTIFS(AD83:AH83,"*F*")=1,"C",IF(COUNTIFS(AD83:AH83,"*F*")&gt;=2,"F"))))</f>
        <v>466</v>
      </c>
      <c r="BK83" s="78" t="n">
        <f aca="false">IFERROR(BJ83/5,BJ83)</f>
        <v>93.2</v>
      </c>
    </row>
    <row r="84" customFormat="false" ht="15" hidden="false" customHeight="false" outlineLevel="0" collapsed="false">
      <c r="A84" s="64" t="n">
        <v>82</v>
      </c>
      <c r="B84" s="65" t="s">
        <v>12</v>
      </c>
      <c r="C84" s="39" t="n">
        <v>2306907</v>
      </c>
      <c r="D84" s="39" t="s">
        <v>129</v>
      </c>
      <c r="E84" s="39" t="s">
        <v>19</v>
      </c>
      <c r="F84" s="40" t="n">
        <v>101</v>
      </c>
      <c r="G84" s="40" t="n">
        <v>95</v>
      </c>
      <c r="H84" s="40" t="s">
        <v>44</v>
      </c>
      <c r="I84" s="40" t="n">
        <v>2</v>
      </c>
      <c r="J84" s="40" t="n">
        <v>91</v>
      </c>
      <c r="K84" s="40" t="s">
        <v>44</v>
      </c>
      <c r="L84" s="40" t="n">
        <v>41</v>
      </c>
      <c r="M84" s="40" t="n">
        <v>99</v>
      </c>
      <c r="N84" s="40" t="s">
        <v>44</v>
      </c>
      <c r="O84" s="40" t="n">
        <v>86</v>
      </c>
      <c r="P84" s="40" t="n">
        <v>99</v>
      </c>
      <c r="Q84" s="40" t="s">
        <v>44</v>
      </c>
      <c r="R84" s="40" t="n">
        <v>87</v>
      </c>
      <c r="S84" s="40" t="n">
        <v>99</v>
      </c>
      <c r="T84" s="40" t="s">
        <v>44</v>
      </c>
      <c r="U84" s="44"/>
      <c r="V84" s="44"/>
      <c r="W84" s="44"/>
      <c r="X84" s="67" t="n">
        <f aca="false">F84</f>
        <v>101</v>
      </c>
      <c r="Y84" s="67" t="n">
        <f aca="false">I84</f>
        <v>2</v>
      </c>
      <c r="Z84" s="67" t="n">
        <f aca="false">L84</f>
        <v>41</v>
      </c>
      <c r="AA84" s="67" t="n">
        <f aca="false">O84</f>
        <v>86</v>
      </c>
      <c r="AB84" s="67" t="n">
        <f aca="false">R84</f>
        <v>87</v>
      </c>
      <c r="AC84" s="67" t="n">
        <f aca="false">U84</f>
        <v>0</v>
      </c>
      <c r="AD84" s="68" t="n">
        <f aca="false">G84</f>
        <v>95</v>
      </c>
      <c r="AE84" s="68" t="n">
        <f aca="false">J84</f>
        <v>91</v>
      </c>
      <c r="AF84" s="68" t="n">
        <f aca="false">M84</f>
        <v>99</v>
      </c>
      <c r="AG84" s="68" t="n">
        <f aca="false">P84</f>
        <v>99</v>
      </c>
      <c r="AH84" s="68" t="n">
        <f aca="false">S84</f>
        <v>99</v>
      </c>
      <c r="AI84" s="68" t="n">
        <f aca="false">V84</f>
        <v>0</v>
      </c>
      <c r="AJ84" s="69" t="str">
        <f aca="false">H84</f>
        <v>A1</v>
      </c>
      <c r="AK84" s="69" t="str">
        <f aca="false">K84</f>
        <v>A1</v>
      </c>
      <c r="AL84" s="69" t="str">
        <f aca="false">N84</f>
        <v>A1</v>
      </c>
      <c r="AM84" s="69" t="str">
        <f aca="false">Q84</f>
        <v>A1</v>
      </c>
      <c r="AN84" s="69" t="str">
        <f aca="false">T84</f>
        <v>A1</v>
      </c>
      <c r="AO84" s="69" t="n">
        <f aca="false">W84</f>
        <v>0</v>
      </c>
      <c r="AP84" s="70" t="n">
        <f aca="false">IFERROR(LARGE(AD84:AI84,1),0)</f>
        <v>99</v>
      </c>
      <c r="AQ84" s="70" t="n">
        <f aca="false">IFERROR(LARGE(AD84:AI84,2),0)</f>
        <v>99</v>
      </c>
      <c r="AR84" s="70" t="n">
        <f aca="false">IFERROR(LARGE(AD84:AI84,3),0)</f>
        <v>99</v>
      </c>
      <c r="AS84" s="70" t="n">
        <f aca="false">IFERROR(LARGE(AD84:AI84,4),0)</f>
        <v>95</v>
      </c>
      <c r="AT84" s="70" t="n">
        <f aca="false">IFERROR(LARGE(AD84:AI84,5),0)</f>
        <v>91</v>
      </c>
      <c r="AU84" s="71" t="n">
        <f aca="false">IFERROR(INDEX(X84:AC84,SMALL(IF(AD84:AI84=AV84,COLUMN(AD84:AI84)-COLUMN(AD84)+1),COUNTIF(AP84:AP84,AV84))),0)</f>
        <v>41</v>
      </c>
      <c r="AV84" s="71" t="n">
        <f aca="false">IFERROR(LARGE(AD84:AI84,1),0)</f>
        <v>99</v>
      </c>
      <c r="AW84" s="71" t="str">
        <f aca="false">IFERROR(INDEX(AJ84:AO84,SMALL(IF(AD84:AI84=AV84,COLUMN(AD84:AI84)-COLUMN(AD84)+1),COUNTIF(AP84:AP84,AV84))),0)</f>
        <v>A1</v>
      </c>
      <c r="AX84" s="72" t="n">
        <f aca="false">IFERROR(INDEX(X84:AC84,SMALL(IF(AD84:AI84=AY84,COLUMN(AD84:AI84)-COLUMN(AD84)+1),COUNTIF(AP84:AQ84,AY84))),0)</f>
        <v>86</v>
      </c>
      <c r="AY84" s="72" t="n">
        <f aca="false">IFERROR(LARGE(AD84:AI84,2),0)</f>
        <v>99</v>
      </c>
      <c r="AZ84" s="73" t="str">
        <f aca="false">IFERROR(INDEX(AJ84:AO84,SMALL(IF(AD84:AI84=AY84,COLUMN(AD84:AI84)-COLUMN(AD84)+1),COUNTIF(AP84:AQ84,AY84))),0)</f>
        <v>A1</v>
      </c>
      <c r="BA84" s="74" t="n">
        <f aca="false">IFERROR(INDEX(X84:AC84,SMALL(IF(AD84:AI84=BB84,COLUMN(AD84:AI84)-COLUMN(AD84)+1),COUNTIF(AP84:AR84,BB84))),0)</f>
        <v>87</v>
      </c>
      <c r="BB84" s="74" t="n">
        <f aca="false">IFERROR(LARGE(AD84:AI84,3),0)</f>
        <v>99</v>
      </c>
      <c r="BC84" s="74" t="str">
        <f aca="false">IFERROR(INDEX(AJ84:AO84,SMALL(IF(AD84:AI84=BB84,COLUMN(AD84:AI84)-COLUMN(AD84)+1),COUNTIF(AP84:AR84,BB84))),0)</f>
        <v>A1</v>
      </c>
      <c r="BD84" s="75" t="n">
        <f aca="false">IFERROR(INDEX(X84:AC84,SMALL(IF(AD84:AI84=BE84,COLUMN(AD84:AI84)-COLUMN(AD84)+1),COUNTIF(AP84:AS84,BE84))),0)</f>
        <v>101</v>
      </c>
      <c r="BE84" s="75" t="n">
        <f aca="false">IFERROR(LARGE(AD84:AI84,4),0)</f>
        <v>95</v>
      </c>
      <c r="BF84" s="75" t="str">
        <f aca="false">IFERROR(INDEX(AJ84:AO84,SMALL(IF(AD84:AI84=BE84,COLUMN(AD84:AI84)-COLUMN(AD84)+1),COUNTIF(AP84:AS84,BE84))),0)</f>
        <v>A1</v>
      </c>
      <c r="BG84" s="76" t="n">
        <f aca="false">IFERROR(INDEX(X84:AC84,SMALL(IF(AD84:AI84=BH84,COLUMN(AD84:AI84)-COLUMN(AD84)+1),COUNTIF(AP84:AT84,BH84))),0)</f>
        <v>2</v>
      </c>
      <c r="BH84" s="76" t="n">
        <f aca="false">IFERROR(LARGE(AD84:AI84,5),0)</f>
        <v>91</v>
      </c>
      <c r="BI84" s="76" t="str">
        <f aca="false">IFERROR(INDEX(AJ84:AO84,SMALL(IF(AD84:AI84=BH84,COLUMN(AD84:AI84)-COLUMN(AD84)+1),COUNTIF(AP84:AT84,BH84))),0)</f>
        <v>A1</v>
      </c>
      <c r="BJ84" s="77" t="n">
        <f aca="false">IF(COUNTIF(AD84:AI84,0)=0,IF(COUNTIFS(AD84:AI84,"*F*")=0,SUM(LARGE(AD84:AI84,{1,2,3,4,5})),IF(COUNTIFS(AD84:AI84,"*F*")=1,SUM(LARGE(AD84:AI84,{1,2,3,4,5})),IF(COUNTIFS(AD84:AI84,"*F*")=2,"C",IF(COUNTIFS(AD84:AI84,"*F*")&gt;2,"F")))),IF(COUNTIFS(AD84:AH84,"*F*")=0,SUM(AD84:AH84),IF(COUNTIFS(AD84:AH84,"*F*")=1,"C",IF(COUNTIFS(AD84:AH84,"*F*")&gt;=2,"F"))))</f>
        <v>483</v>
      </c>
      <c r="BK84" s="78" t="n">
        <f aca="false">IFERROR(BJ84/5,BJ84)</f>
        <v>96.6</v>
      </c>
    </row>
    <row r="85" customFormat="false" ht="15" hidden="false" customHeight="false" outlineLevel="0" collapsed="false">
      <c r="A85" s="64" t="n">
        <v>83</v>
      </c>
      <c r="B85" s="65" t="s">
        <v>12</v>
      </c>
      <c r="C85" s="79"/>
      <c r="D85" s="79"/>
      <c r="E85" s="50"/>
      <c r="F85" s="44"/>
      <c r="G85" s="44"/>
      <c r="H85" s="44"/>
      <c r="I85" s="44"/>
      <c r="J85" s="44"/>
      <c r="K85" s="44"/>
      <c r="L85" s="44"/>
      <c r="M85" s="44"/>
      <c r="N85" s="44"/>
      <c r="O85" s="44"/>
      <c r="P85" s="44"/>
      <c r="Q85" s="44"/>
      <c r="R85" s="44"/>
      <c r="S85" s="44"/>
      <c r="T85" s="44"/>
      <c r="U85" s="44"/>
      <c r="V85" s="44"/>
      <c r="W85" s="44"/>
      <c r="X85" s="67" t="n">
        <f aca="false">F85</f>
        <v>0</v>
      </c>
      <c r="Y85" s="67" t="n">
        <f aca="false">I85</f>
        <v>0</v>
      </c>
      <c r="Z85" s="67" t="n">
        <f aca="false">L85</f>
        <v>0</v>
      </c>
      <c r="AA85" s="67" t="n">
        <f aca="false">O85</f>
        <v>0</v>
      </c>
      <c r="AB85" s="67" t="n">
        <f aca="false">R85</f>
        <v>0</v>
      </c>
      <c r="AC85" s="67" t="n">
        <f aca="false">U85</f>
        <v>0</v>
      </c>
      <c r="AD85" s="68" t="n">
        <f aca="false">G85</f>
        <v>0</v>
      </c>
      <c r="AE85" s="68" t="n">
        <f aca="false">J85</f>
        <v>0</v>
      </c>
      <c r="AF85" s="68" t="n">
        <f aca="false">M85</f>
        <v>0</v>
      </c>
      <c r="AG85" s="68" t="n">
        <f aca="false">P85</f>
        <v>0</v>
      </c>
      <c r="AH85" s="68" t="n">
        <f aca="false">S85</f>
        <v>0</v>
      </c>
      <c r="AI85" s="68" t="n">
        <f aca="false">V85</f>
        <v>0</v>
      </c>
      <c r="AJ85" s="69" t="n">
        <f aca="false">H85</f>
        <v>0</v>
      </c>
      <c r="AK85" s="69" t="n">
        <f aca="false">K85</f>
        <v>0</v>
      </c>
      <c r="AL85" s="69" t="n">
        <f aca="false">N85</f>
        <v>0</v>
      </c>
      <c r="AM85" s="69" t="n">
        <f aca="false">Q85</f>
        <v>0</v>
      </c>
      <c r="AN85" s="69" t="n">
        <f aca="false">T85</f>
        <v>0</v>
      </c>
      <c r="AO85" s="69" t="n">
        <f aca="false">W85</f>
        <v>0</v>
      </c>
      <c r="AP85" s="70" t="n">
        <f aca="false">IFERROR(LARGE(AD85:AI85,1),0)</f>
        <v>0</v>
      </c>
      <c r="AQ85" s="70" t="n">
        <f aca="false">IFERROR(LARGE(AD85:AI85,2),0)</f>
        <v>0</v>
      </c>
      <c r="AR85" s="70" t="n">
        <f aca="false">IFERROR(LARGE(AD85:AI85,3),0)</f>
        <v>0</v>
      </c>
      <c r="AS85" s="70" t="n">
        <f aca="false">IFERROR(LARGE(AD85:AI85,4),0)</f>
        <v>0</v>
      </c>
      <c r="AT85" s="70" t="n">
        <f aca="false">IFERROR(LARGE(AD85:AI85,5),0)</f>
        <v>0</v>
      </c>
      <c r="AU85" s="71" t="n">
        <f aca="false">IFERROR(INDEX(X85:AC85,SMALL(IF(AD85:AI85=AV85,COLUMN(AD85:AI85)-COLUMN(AD85)+1),COUNTIF(AP85:AP85,AV85))),0)</f>
        <v>0</v>
      </c>
      <c r="AV85" s="71" t="n">
        <f aca="false">IFERROR(LARGE(AD85:AI85,1),0)</f>
        <v>0</v>
      </c>
      <c r="AW85" s="71" t="n">
        <f aca="false">IFERROR(INDEX(AJ85:AO85,SMALL(IF(AD85:AI85=AV85,COLUMN(AD85:AI85)-COLUMN(AD85)+1),COUNTIF(AP85:AP85,AV85))),0)</f>
        <v>0</v>
      </c>
      <c r="AX85" s="72" t="n">
        <f aca="false">IFERROR(INDEX(X85:AC85,SMALL(IF(AD85:AI85=AY85,COLUMN(AD85:AI85)-COLUMN(AD85)+1),COUNTIF(AP85:AQ85,AY85))),0)</f>
        <v>0</v>
      </c>
      <c r="AY85" s="72" t="n">
        <f aca="false">IFERROR(LARGE(AD85:AI85,2),0)</f>
        <v>0</v>
      </c>
      <c r="AZ85" s="73" t="n">
        <f aca="false">IFERROR(INDEX(AJ85:AO85,SMALL(IF(AD85:AI85=AY85,COLUMN(AD85:AI85)-COLUMN(AD85)+1),COUNTIF(AP85:AQ85,AY85))),0)</f>
        <v>0</v>
      </c>
      <c r="BA85" s="74" t="n">
        <f aca="false">IFERROR(INDEX(X85:AC85,SMALL(IF(AD85:AI85=BB85,COLUMN(AD85:AI85)-COLUMN(AD85)+1),COUNTIF(AP85:AR85,BB85))),0)</f>
        <v>0</v>
      </c>
      <c r="BB85" s="74" t="n">
        <f aca="false">IFERROR(LARGE(AD85:AI85,3),0)</f>
        <v>0</v>
      </c>
      <c r="BC85" s="74" t="n">
        <f aca="false">IFERROR(INDEX(AJ85:AO85,SMALL(IF(AD85:AI85=BB85,COLUMN(AD85:AI85)-COLUMN(AD85)+1),COUNTIF(AP85:AR85,BB85))),0)</f>
        <v>0</v>
      </c>
      <c r="BD85" s="75" t="n">
        <f aca="false">IFERROR(INDEX(X85:AC85,SMALL(IF(AD85:AI85=BE85,COLUMN(AD85:AI85)-COLUMN(AD85)+1),COUNTIF(AP85:AS85,BE85))),0)</f>
        <v>0</v>
      </c>
      <c r="BE85" s="75" t="n">
        <f aca="false">IFERROR(LARGE(AD85:AI85,4),0)</f>
        <v>0</v>
      </c>
      <c r="BF85" s="75" t="n">
        <f aca="false">IFERROR(INDEX(AJ85:AO85,SMALL(IF(AD85:AI85=BE85,COLUMN(AD85:AI85)-COLUMN(AD85)+1),COUNTIF(AP85:AS85,BE85))),0)</f>
        <v>0</v>
      </c>
      <c r="BG85" s="76" t="n">
        <f aca="false">IFERROR(INDEX(X85:AC85,SMALL(IF(AD85:AI85=BH85,COLUMN(AD85:AI85)-COLUMN(AD85)+1),COUNTIF(AP85:AT85,BH85))),0)</f>
        <v>0</v>
      </c>
      <c r="BH85" s="76" t="n">
        <f aca="false">IFERROR(LARGE(AD85:AI85,5),0)</f>
        <v>0</v>
      </c>
      <c r="BI85" s="76" t="n">
        <f aca="false">IFERROR(INDEX(AJ85:AO85,SMALL(IF(AD85:AI85=BH85,COLUMN(AD85:AI85)-COLUMN(AD85)+1),COUNTIF(AP85:AT85,BH85))),0)</f>
        <v>0</v>
      </c>
      <c r="BJ85" s="77" t="n">
        <f aca="false">IF(COUNTIF(AD85:AI85,0)=0,IF(COUNTIFS(AD85:AI85,"*F*")=0,SUM(LARGE(AD85:AI85,{1,2,3,4,5})),IF(COUNTIFS(AD85:AI85,"*F*")=1,SUM(LARGE(AD85:AI85,{1,2,3,4,5})),IF(COUNTIFS(AD85:AI85,"*F*")=2,"C",IF(COUNTIFS(AD85:AI85,"*F*")&gt;2,"F")))),IF(COUNTIFS(AD85:AH85,"*F*")=0,SUM(AD85:AH85),IF(COUNTIFS(AD85:AH85,"*F*")=1,"C",IF(COUNTIFS(AD85:AH85,"*F*")&gt;=2,"F"))))</f>
        <v>0</v>
      </c>
      <c r="BK85" s="78" t="n">
        <f aca="false">IFERROR(BJ85/5,BJ85)</f>
        <v>0</v>
      </c>
    </row>
    <row r="86" customFormat="false" ht="15" hidden="false" customHeight="false" outlineLevel="0" collapsed="false">
      <c r="A86" s="64" t="n">
        <v>84</v>
      </c>
      <c r="B86" s="65" t="s">
        <v>12</v>
      </c>
      <c r="C86" s="79"/>
      <c r="D86" s="79"/>
      <c r="E86" s="50"/>
      <c r="F86" s="44"/>
      <c r="G86" s="44"/>
      <c r="H86" s="44"/>
      <c r="I86" s="44"/>
      <c r="J86" s="44"/>
      <c r="K86" s="44"/>
      <c r="L86" s="44"/>
      <c r="M86" s="44"/>
      <c r="N86" s="44"/>
      <c r="O86" s="44"/>
      <c r="P86" s="44"/>
      <c r="Q86" s="44"/>
      <c r="R86" s="44"/>
      <c r="S86" s="44"/>
      <c r="T86" s="44"/>
      <c r="U86" s="44"/>
      <c r="V86" s="44"/>
      <c r="W86" s="44"/>
      <c r="X86" s="67" t="n">
        <f aca="false">F86</f>
        <v>0</v>
      </c>
      <c r="Y86" s="67" t="n">
        <f aca="false">I86</f>
        <v>0</v>
      </c>
      <c r="Z86" s="67" t="n">
        <f aca="false">L86</f>
        <v>0</v>
      </c>
      <c r="AA86" s="67" t="n">
        <f aca="false">O86</f>
        <v>0</v>
      </c>
      <c r="AB86" s="67" t="n">
        <f aca="false">R86</f>
        <v>0</v>
      </c>
      <c r="AC86" s="67" t="n">
        <f aca="false">U86</f>
        <v>0</v>
      </c>
      <c r="AD86" s="68" t="n">
        <f aca="false">G86</f>
        <v>0</v>
      </c>
      <c r="AE86" s="68" t="n">
        <f aca="false">J86</f>
        <v>0</v>
      </c>
      <c r="AF86" s="68" t="n">
        <f aca="false">M86</f>
        <v>0</v>
      </c>
      <c r="AG86" s="68" t="n">
        <f aca="false">P86</f>
        <v>0</v>
      </c>
      <c r="AH86" s="68" t="n">
        <f aca="false">S86</f>
        <v>0</v>
      </c>
      <c r="AI86" s="68" t="n">
        <f aca="false">V86</f>
        <v>0</v>
      </c>
      <c r="AJ86" s="69" t="n">
        <f aca="false">H86</f>
        <v>0</v>
      </c>
      <c r="AK86" s="69" t="n">
        <f aca="false">K86</f>
        <v>0</v>
      </c>
      <c r="AL86" s="69" t="n">
        <f aca="false">N86</f>
        <v>0</v>
      </c>
      <c r="AM86" s="69" t="n">
        <f aca="false">Q86</f>
        <v>0</v>
      </c>
      <c r="AN86" s="69" t="n">
        <f aca="false">T86</f>
        <v>0</v>
      </c>
      <c r="AO86" s="69" t="n">
        <f aca="false">W86</f>
        <v>0</v>
      </c>
      <c r="AP86" s="70" t="n">
        <f aca="false">IFERROR(LARGE(AD86:AI86,1),0)</f>
        <v>0</v>
      </c>
      <c r="AQ86" s="70" t="n">
        <f aca="false">IFERROR(LARGE(AD86:AI86,2),0)</f>
        <v>0</v>
      </c>
      <c r="AR86" s="70" t="n">
        <f aca="false">IFERROR(LARGE(AD86:AI86,3),0)</f>
        <v>0</v>
      </c>
      <c r="AS86" s="70" t="n">
        <f aca="false">IFERROR(LARGE(AD86:AI86,4),0)</f>
        <v>0</v>
      </c>
      <c r="AT86" s="70" t="n">
        <f aca="false">IFERROR(LARGE(AD86:AI86,5),0)</f>
        <v>0</v>
      </c>
      <c r="AU86" s="71" t="n">
        <f aca="false">IFERROR(INDEX(X86:AC86,SMALL(IF(AD86:AI86=AV86,COLUMN(AD86:AI86)-COLUMN(AD86)+1),COUNTIF(AP86:AP86,AV86))),0)</f>
        <v>0</v>
      </c>
      <c r="AV86" s="71" t="n">
        <f aca="false">IFERROR(LARGE(AD86:AI86,1),0)</f>
        <v>0</v>
      </c>
      <c r="AW86" s="71" t="n">
        <f aca="false">IFERROR(INDEX(AJ86:AO86,SMALL(IF(AD86:AI86=AV86,COLUMN(AD86:AI86)-COLUMN(AD86)+1),COUNTIF(AP86:AP86,AV86))),0)</f>
        <v>0</v>
      </c>
      <c r="AX86" s="72" t="n">
        <f aca="false">IFERROR(INDEX(X86:AC86,SMALL(IF(AD86:AI86=AY86,COLUMN(AD86:AI86)-COLUMN(AD86)+1),COUNTIF(AP86:AQ86,AY86))),0)</f>
        <v>0</v>
      </c>
      <c r="AY86" s="72" t="n">
        <f aca="false">IFERROR(LARGE(AD86:AI86,2),0)</f>
        <v>0</v>
      </c>
      <c r="AZ86" s="73" t="n">
        <f aca="false">IFERROR(INDEX(AJ86:AO86,SMALL(IF(AD86:AI86=AY86,COLUMN(AD86:AI86)-COLUMN(AD86)+1),COUNTIF(AP86:AQ86,AY86))),0)</f>
        <v>0</v>
      </c>
      <c r="BA86" s="74" t="n">
        <f aca="false">IFERROR(INDEX(X86:AC86,SMALL(IF(AD86:AI86=BB86,COLUMN(AD86:AI86)-COLUMN(AD86)+1),COUNTIF(AP86:AR86,BB86))),0)</f>
        <v>0</v>
      </c>
      <c r="BB86" s="74" t="n">
        <f aca="false">IFERROR(LARGE(AD86:AI86,3),0)</f>
        <v>0</v>
      </c>
      <c r="BC86" s="74" t="n">
        <f aca="false">IFERROR(INDEX(AJ86:AO86,SMALL(IF(AD86:AI86=BB86,COLUMN(AD86:AI86)-COLUMN(AD86)+1),COUNTIF(AP86:AR86,BB86))),0)</f>
        <v>0</v>
      </c>
      <c r="BD86" s="75" t="n">
        <f aca="false">IFERROR(INDEX(X86:AC86,SMALL(IF(AD86:AI86=BE86,COLUMN(AD86:AI86)-COLUMN(AD86)+1),COUNTIF(AP86:AS86,BE86))),0)</f>
        <v>0</v>
      </c>
      <c r="BE86" s="75" t="n">
        <f aca="false">IFERROR(LARGE(AD86:AI86,4),0)</f>
        <v>0</v>
      </c>
      <c r="BF86" s="75" t="n">
        <f aca="false">IFERROR(INDEX(AJ86:AO86,SMALL(IF(AD86:AI86=BE86,COLUMN(AD86:AI86)-COLUMN(AD86)+1),COUNTIF(AP86:AS86,BE86))),0)</f>
        <v>0</v>
      </c>
      <c r="BG86" s="76" t="n">
        <f aca="false">IFERROR(INDEX(X86:AC86,SMALL(IF(AD86:AI86=BH86,COLUMN(AD86:AI86)-COLUMN(AD86)+1),COUNTIF(AP86:AT86,BH86))),0)</f>
        <v>0</v>
      </c>
      <c r="BH86" s="76" t="n">
        <f aca="false">IFERROR(LARGE(AD86:AI86,5),0)</f>
        <v>0</v>
      </c>
      <c r="BI86" s="76" t="n">
        <f aca="false">IFERROR(INDEX(AJ86:AO86,SMALL(IF(AD86:AI86=BH86,COLUMN(AD86:AI86)-COLUMN(AD86)+1),COUNTIF(AP86:AT86,BH86))),0)</f>
        <v>0</v>
      </c>
      <c r="BJ86" s="77" t="n">
        <f aca="false">IF(COUNTIF(AD86:AI86,0)=0,IF(COUNTIFS(AD86:AI86,"*F*")=0,SUM(LARGE(AD86:AI86,{1,2,3,4,5})),IF(COUNTIFS(AD86:AI86,"*F*")=1,SUM(LARGE(AD86:AI86,{1,2,3,4,5})),IF(COUNTIFS(AD86:AI86,"*F*")=2,"C",IF(COUNTIFS(AD86:AI86,"*F*")&gt;2,"F")))),IF(COUNTIFS(AD86:AH86,"*F*")=0,SUM(AD86:AH86),IF(COUNTIFS(AD86:AH86,"*F*")=1,"C",IF(COUNTIFS(AD86:AH86,"*F*")&gt;=2,"F"))))</f>
        <v>0</v>
      </c>
      <c r="BK86" s="78" t="n">
        <f aca="false">IFERROR(BJ86/5,BJ86)</f>
        <v>0</v>
      </c>
    </row>
    <row r="87" customFormat="false" ht="15" hidden="false" customHeight="false" outlineLevel="0" collapsed="false">
      <c r="A87" s="64" t="n">
        <v>85</v>
      </c>
      <c r="B87" s="65" t="s">
        <v>12</v>
      </c>
      <c r="C87" s="79"/>
      <c r="D87" s="79"/>
      <c r="E87" s="50"/>
      <c r="F87" s="44"/>
      <c r="G87" s="44"/>
      <c r="H87" s="44"/>
      <c r="I87" s="44"/>
      <c r="J87" s="44"/>
      <c r="K87" s="44"/>
      <c r="L87" s="44"/>
      <c r="M87" s="44"/>
      <c r="N87" s="44"/>
      <c r="O87" s="44"/>
      <c r="P87" s="44"/>
      <c r="Q87" s="44"/>
      <c r="R87" s="44"/>
      <c r="S87" s="44"/>
      <c r="T87" s="44"/>
      <c r="U87" s="44"/>
      <c r="V87" s="44"/>
      <c r="W87" s="44"/>
      <c r="X87" s="67" t="n">
        <f aca="false">F87</f>
        <v>0</v>
      </c>
      <c r="Y87" s="67" t="n">
        <f aca="false">I87</f>
        <v>0</v>
      </c>
      <c r="Z87" s="67" t="n">
        <f aca="false">L87</f>
        <v>0</v>
      </c>
      <c r="AA87" s="67" t="n">
        <f aca="false">O87</f>
        <v>0</v>
      </c>
      <c r="AB87" s="67" t="n">
        <f aca="false">R87</f>
        <v>0</v>
      </c>
      <c r="AC87" s="67" t="n">
        <f aca="false">U87</f>
        <v>0</v>
      </c>
      <c r="AD87" s="68" t="n">
        <f aca="false">G87</f>
        <v>0</v>
      </c>
      <c r="AE87" s="68" t="n">
        <f aca="false">J87</f>
        <v>0</v>
      </c>
      <c r="AF87" s="68" t="n">
        <f aca="false">M87</f>
        <v>0</v>
      </c>
      <c r="AG87" s="68" t="n">
        <f aca="false">P87</f>
        <v>0</v>
      </c>
      <c r="AH87" s="68" t="n">
        <f aca="false">S87</f>
        <v>0</v>
      </c>
      <c r="AI87" s="68" t="n">
        <f aca="false">V87</f>
        <v>0</v>
      </c>
      <c r="AJ87" s="69" t="n">
        <f aca="false">H87</f>
        <v>0</v>
      </c>
      <c r="AK87" s="69" t="n">
        <f aca="false">K87</f>
        <v>0</v>
      </c>
      <c r="AL87" s="69" t="n">
        <f aca="false">N87</f>
        <v>0</v>
      </c>
      <c r="AM87" s="69" t="n">
        <f aca="false">Q87</f>
        <v>0</v>
      </c>
      <c r="AN87" s="69" t="n">
        <f aca="false">T87</f>
        <v>0</v>
      </c>
      <c r="AO87" s="69" t="n">
        <f aca="false">W87</f>
        <v>0</v>
      </c>
      <c r="AP87" s="70" t="n">
        <f aca="false">IFERROR(LARGE(AD87:AI87,1),0)</f>
        <v>0</v>
      </c>
      <c r="AQ87" s="70" t="n">
        <f aca="false">IFERROR(LARGE(AD87:AI87,2),0)</f>
        <v>0</v>
      </c>
      <c r="AR87" s="70" t="n">
        <f aca="false">IFERROR(LARGE(AD87:AI87,3),0)</f>
        <v>0</v>
      </c>
      <c r="AS87" s="70" t="n">
        <f aca="false">IFERROR(LARGE(AD87:AI87,4),0)</f>
        <v>0</v>
      </c>
      <c r="AT87" s="70" t="n">
        <f aca="false">IFERROR(LARGE(AD87:AI87,5),0)</f>
        <v>0</v>
      </c>
      <c r="AU87" s="71" t="n">
        <f aca="false">IFERROR(INDEX(X87:AC87,SMALL(IF(AD87:AI87=AV87,COLUMN(AD87:AI87)-COLUMN(AD87)+1),COUNTIF(AP87:AP87,AV87))),0)</f>
        <v>0</v>
      </c>
      <c r="AV87" s="71" t="n">
        <f aca="false">IFERROR(LARGE(AD87:AI87,1),0)</f>
        <v>0</v>
      </c>
      <c r="AW87" s="71" t="n">
        <f aca="false">IFERROR(INDEX(AJ87:AO87,SMALL(IF(AD87:AI87=AV87,COLUMN(AD87:AI87)-COLUMN(AD87)+1),COUNTIF(AP87:AP87,AV87))),0)</f>
        <v>0</v>
      </c>
      <c r="AX87" s="72" t="n">
        <f aca="false">IFERROR(INDEX(X87:AC87,SMALL(IF(AD87:AI87=AY87,COLUMN(AD87:AI87)-COLUMN(AD87)+1),COUNTIF(AP87:AQ87,AY87))),0)</f>
        <v>0</v>
      </c>
      <c r="AY87" s="72" t="n">
        <f aca="false">IFERROR(LARGE(AD87:AI87,2),0)</f>
        <v>0</v>
      </c>
      <c r="AZ87" s="73" t="n">
        <f aca="false">IFERROR(INDEX(AJ87:AO87,SMALL(IF(AD87:AI87=AY87,COLUMN(AD87:AI87)-COLUMN(AD87)+1),COUNTIF(AP87:AQ87,AY87))),0)</f>
        <v>0</v>
      </c>
      <c r="BA87" s="74" t="n">
        <f aca="false">IFERROR(INDEX(X87:AC87,SMALL(IF(AD87:AI87=BB87,COLUMN(AD87:AI87)-COLUMN(AD87)+1),COUNTIF(AP87:AR87,BB87))),0)</f>
        <v>0</v>
      </c>
      <c r="BB87" s="74" t="n">
        <f aca="false">IFERROR(LARGE(AD87:AI87,3),0)</f>
        <v>0</v>
      </c>
      <c r="BC87" s="74" t="n">
        <f aca="false">IFERROR(INDEX(AJ87:AO87,SMALL(IF(AD87:AI87=BB87,COLUMN(AD87:AI87)-COLUMN(AD87)+1),COUNTIF(AP87:AR87,BB87))),0)</f>
        <v>0</v>
      </c>
      <c r="BD87" s="75" t="n">
        <f aca="false">IFERROR(INDEX(X87:AC87,SMALL(IF(AD87:AI87=BE87,COLUMN(AD87:AI87)-COLUMN(AD87)+1),COUNTIF(AP87:AS87,BE87))),0)</f>
        <v>0</v>
      </c>
      <c r="BE87" s="75" t="n">
        <f aca="false">IFERROR(LARGE(AD87:AI87,4),0)</f>
        <v>0</v>
      </c>
      <c r="BF87" s="75" t="n">
        <f aca="false">IFERROR(INDEX(AJ87:AO87,SMALL(IF(AD87:AI87=BE87,COLUMN(AD87:AI87)-COLUMN(AD87)+1),COUNTIF(AP87:AS87,BE87))),0)</f>
        <v>0</v>
      </c>
      <c r="BG87" s="76" t="n">
        <f aca="false">IFERROR(INDEX(X87:AC87,SMALL(IF(AD87:AI87=BH87,COLUMN(AD87:AI87)-COLUMN(AD87)+1),COUNTIF(AP87:AT87,BH87))),0)</f>
        <v>0</v>
      </c>
      <c r="BH87" s="76" t="n">
        <f aca="false">IFERROR(LARGE(AD87:AI87,5),0)</f>
        <v>0</v>
      </c>
      <c r="BI87" s="76" t="n">
        <f aca="false">IFERROR(INDEX(AJ87:AO87,SMALL(IF(AD87:AI87=BH87,COLUMN(AD87:AI87)-COLUMN(AD87)+1),COUNTIF(AP87:AT87,BH87))),0)</f>
        <v>0</v>
      </c>
      <c r="BJ87" s="77" t="n">
        <f aca="false">IF(COUNTIF(AD87:AI87,0)=0,IF(COUNTIFS(AD87:AI87,"*F*")=0,SUM(LARGE(AD87:AI87,{1,2,3,4,5})),IF(COUNTIFS(AD87:AI87,"*F*")=1,SUM(LARGE(AD87:AI87,{1,2,3,4,5})),IF(COUNTIFS(AD87:AI87,"*F*")=2,"C",IF(COUNTIFS(AD87:AI87,"*F*")&gt;2,"F")))),IF(COUNTIFS(AD87:AH87,"*F*")=0,SUM(AD87:AH87),IF(COUNTIFS(AD87:AH87,"*F*")=1,"C",IF(COUNTIFS(AD87:AH87,"*F*")&gt;=2,"F"))))</f>
        <v>0</v>
      </c>
      <c r="BK87" s="78" t="n">
        <f aca="false">IFERROR(BJ87/5,BJ87)</f>
        <v>0</v>
      </c>
    </row>
    <row r="88" customFormat="false" ht="15" hidden="false" customHeight="false" outlineLevel="0" collapsed="false">
      <c r="A88" s="64" t="n">
        <v>86</v>
      </c>
      <c r="B88" s="65" t="s">
        <v>12</v>
      </c>
      <c r="C88" s="79"/>
      <c r="D88" s="79"/>
      <c r="E88" s="50"/>
      <c r="F88" s="44"/>
      <c r="G88" s="44"/>
      <c r="H88" s="44"/>
      <c r="I88" s="44"/>
      <c r="J88" s="44"/>
      <c r="K88" s="44"/>
      <c r="L88" s="44"/>
      <c r="M88" s="44"/>
      <c r="N88" s="44"/>
      <c r="O88" s="44"/>
      <c r="P88" s="44"/>
      <c r="Q88" s="44"/>
      <c r="R88" s="44"/>
      <c r="S88" s="44"/>
      <c r="T88" s="44"/>
      <c r="U88" s="44"/>
      <c r="V88" s="44"/>
      <c r="W88" s="44"/>
      <c r="X88" s="67" t="n">
        <f aca="false">F88</f>
        <v>0</v>
      </c>
      <c r="Y88" s="67" t="n">
        <f aca="false">I88</f>
        <v>0</v>
      </c>
      <c r="Z88" s="67" t="n">
        <f aca="false">L88</f>
        <v>0</v>
      </c>
      <c r="AA88" s="67" t="n">
        <f aca="false">O88</f>
        <v>0</v>
      </c>
      <c r="AB88" s="67" t="n">
        <f aca="false">R88</f>
        <v>0</v>
      </c>
      <c r="AC88" s="67" t="n">
        <f aca="false">U88</f>
        <v>0</v>
      </c>
      <c r="AD88" s="68" t="n">
        <f aca="false">G88</f>
        <v>0</v>
      </c>
      <c r="AE88" s="68" t="n">
        <f aca="false">J88</f>
        <v>0</v>
      </c>
      <c r="AF88" s="68" t="n">
        <f aca="false">M88</f>
        <v>0</v>
      </c>
      <c r="AG88" s="68" t="n">
        <f aca="false">P88</f>
        <v>0</v>
      </c>
      <c r="AH88" s="68" t="n">
        <f aca="false">S88</f>
        <v>0</v>
      </c>
      <c r="AI88" s="68" t="n">
        <f aca="false">V88</f>
        <v>0</v>
      </c>
      <c r="AJ88" s="69" t="n">
        <f aca="false">H88</f>
        <v>0</v>
      </c>
      <c r="AK88" s="69" t="n">
        <f aca="false">K88</f>
        <v>0</v>
      </c>
      <c r="AL88" s="69" t="n">
        <f aca="false">N88</f>
        <v>0</v>
      </c>
      <c r="AM88" s="69" t="n">
        <f aca="false">Q88</f>
        <v>0</v>
      </c>
      <c r="AN88" s="69" t="n">
        <f aca="false">T88</f>
        <v>0</v>
      </c>
      <c r="AO88" s="69" t="n">
        <f aca="false">W88</f>
        <v>0</v>
      </c>
      <c r="AP88" s="70" t="n">
        <f aca="false">IFERROR(LARGE(AD88:AI88,1),0)</f>
        <v>0</v>
      </c>
      <c r="AQ88" s="70" t="n">
        <f aca="false">IFERROR(LARGE(AD88:AI88,2),0)</f>
        <v>0</v>
      </c>
      <c r="AR88" s="70" t="n">
        <f aca="false">IFERROR(LARGE(AD88:AI88,3),0)</f>
        <v>0</v>
      </c>
      <c r="AS88" s="70" t="n">
        <f aca="false">IFERROR(LARGE(AD88:AI88,4),0)</f>
        <v>0</v>
      </c>
      <c r="AT88" s="70" t="n">
        <f aca="false">IFERROR(LARGE(AD88:AI88,5),0)</f>
        <v>0</v>
      </c>
      <c r="AU88" s="71" t="n">
        <f aca="false">IFERROR(INDEX(X88:AC88,SMALL(IF(AD88:AI88=AV88,COLUMN(AD88:AI88)-COLUMN(AD88)+1),COUNTIF(AP88:AP88,AV88))),0)</f>
        <v>0</v>
      </c>
      <c r="AV88" s="71" t="n">
        <f aca="false">IFERROR(LARGE(AD88:AI88,1),0)</f>
        <v>0</v>
      </c>
      <c r="AW88" s="71" t="n">
        <f aca="false">IFERROR(INDEX(AJ88:AO88,SMALL(IF(AD88:AI88=AV88,COLUMN(AD88:AI88)-COLUMN(AD88)+1),COUNTIF(AP88:AP88,AV88))),0)</f>
        <v>0</v>
      </c>
      <c r="AX88" s="72" t="n">
        <f aca="false">IFERROR(INDEX(X88:AC88,SMALL(IF(AD88:AI88=AY88,COLUMN(AD88:AI88)-COLUMN(AD88)+1),COUNTIF(AP88:AQ88,AY88))),0)</f>
        <v>0</v>
      </c>
      <c r="AY88" s="72" t="n">
        <f aca="false">IFERROR(LARGE(AD88:AI88,2),0)</f>
        <v>0</v>
      </c>
      <c r="AZ88" s="73" t="n">
        <f aca="false">IFERROR(INDEX(AJ88:AO88,SMALL(IF(AD88:AI88=AY88,COLUMN(AD88:AI88)-COLUMN(AD88)+1),COUNTIF(AP88:AQ88,AY88))),0)</f>
        <v>0</v>
      </c>
      <c r="BA88" s="74" t="n">
        <f aca="false">IFERROR(INDEX(X88:AC88,SMALL(IF(AD88:AI88=BB88,COLUMN(AD88:AI88)-COLUMN(AD88)+1),COUNTIF(AP88:AR88,BB88))),0)</f>
        <v>0</v>
      </c>
      <c r="BB88" s="74" t="n">
        <f aca="false">IFERROR(LARGE(AD88:AI88,3),0)</f>
        <v>0</v>
      </c>
      <c r="BC88" s="74" t="n">
        <f aca="false">IFERROR(INDEX(AJ88:AO88,SMALL(IF(AD88:AI88=BB88,COLUMN(AD88:AI88)-COLUMN(AD88)+1),COUNTIF(AP88:AR88,BB88))),0)</f>
        <v>0</v>
      </c>
      <c r="BD88" s="75" t="n">
        <f aca="false">IFERROR(INDEX(X88:AC88,SMALL(IF(AD88:AI88=BE88,COLUMN(AD88:AI88)-COLUMN(AD88)+1),COUNTIF(AP88:AS88,BE88))),0)</f>
        <v>0</v>
      </c>
      <c r="BE88" s="75" t="n">
        <f aca="false">IFERROR(LARGE(AD88:AI88,4),0)</f>
        <v>0</v>
      </c>
      <c r="BF88" s="75" t="n">
        <f aca="false">IFERROR(INDEX(AJ88:AO88,SMALL(IF(AD88:AI88=BE88,COLUMN(AD88:AI88)-COLUMN(AD88)+1),COUNTIF(AP88:AS88,BE88))),0)</f>
        <v>0</v>
      </c>
      <c r="BG88" s="76" t="n">
        <f aca="false">IFERROR(INDEX(X88:AC88,SMALL(IF(AD88:AI88=BH88,COLUMN(AD88:AI88)-COLUMN(AD88)+1),COUNTIF(AP88:AT88,BH88))),0)</f>
        <v>0</v>
      </c>
      <c r="BH88" s="76" t="n">
        <f aca="false">IFERROR(LARGE(AD88:AI88,5),0)</f>
        <v>0</v>
      </c>
      <c r="BI88" s="76" t="n">
        <f aca="false">IFERROR(INDEX(AJ88:AO88,SMALL(IF(AD88:AI88=BH88,COLUMN(AD88:AI88)-COLUMN(AD88)+1),COUNTIF(AP88:AT88,BH88))),0)</f>
        <v>0</v>
      </c>
      <c r="BJ88" s="77" t="n">
        <f aca="false">IF(COUNTIF(AD88:AI88,0)=0,IF(COUNTIFS(AD88:AI88,"*F*")=0,SUM(LARGE(AD88:AI88,{1,2,3,4,5})),IF(COUNTIFS(AD88:AI88,"*F*")=1,SUM(LARGE(AD88:AI88,{1,2,3,4,5})),IF(COUNTIFS(AD88:AI88,"*F*")=2,"C",IF(COUNTIFS(AD88:AI88,"*F*")&gt;2,"F")))),IF(COUNTIFS(AD88:AH88,"*F*")=0,SUM(AD88:AH88),IF(COUNTIFS(AD88:AH88,"*F*")=1,"C",IF(COUNTIFS(AD88:AH88,"*F*")&gt;=2,"F"))))</f>
        <v>0</v>
      </c>
      <c r="BK88" s="78" t="n">
        <f aca="false">IFERROR(BJ88/5,BJ88)</f>
        <v>0</v>
      </c>
    </row>
    <row r="89" customFormat="false" ht="15" hidden="false" customHeight="false" outlineLevel="0" collapsed="false">
      <c r="A89" s="64" t="n">
        <v>87</v>
      </c>
      <c r="B89" s="65" t="s">
        <v>12</v>
      </c>
      <c r="C89" s="79"/>
      <c r="D89" s="79"/>
      <c r="E89" s="50"/>
      <c r="F89" s="44"/>
      <c r="G89" s="44"/>
      <c r="H89" s="44"/>
      <c r="I89" s="44"/>
      <c r="J89" s="44"/>
      <c r="K89" s="44"/>
      <c r="L89" s="44"/>
      <c r="M89" s="44"/>
      <c r="N89" s="44"/>
      <c r="O89" s="44"/>
      <c r="P89" s="44"/>
      <c r="Q89" s="44"/>
      <c r="R89" s="44"/>
      <c r="S89" s="44"/>
      <c r="T89" s="44"/>
      <c r="U89" s="44"/>
      <c r="V89" s="44"/>
      <c r="W89" s="44"/>
      <c r="X89" s="67" t="n">
        <f aca="false">F89</f>
        <v>0</v>
      </c>
      <c r="Y89" s="67" t="n">
        <f aca="false">I89</f>
        <v>0</v>
      </c>
      <c r="Z89" s="67" t="n">
        <f aca="false">L89</f>
        <v>0</v>
      </c>
      <c r="AA89" s="67" t="n">
        <f aca="false">O89</f>
        <v>0</v>
      </c>
      <c r="AB89" s="67" t="n">
        <f aca="false">R89</f>
        <v>0</v>
      </c>
      <c r="AC89" s="67" t="n">
        <f aca="false">U89</f>
        <v>0</v>
      </c>
      <c r="AD89" s="68" t="n">
        <f aca="false">G89</f>
        <v>0</v>
      </c>
      <c r="AE89" s="68" t="n">
        <f aca="false">J89</f>
        <v>0</v>
      </c>
      <c r="AF89" s="68" t="n">
        <f aca="false">M89</f>
        <v>0</v>
      </c>
      <c r="AG89" s="68" t="n">
        <f aca="false">P89</f>
        <v>0</v>
      </c>
      <c r="AH89" s="68" t="n">
        <f aca="false">S89</f>
        <v>0</v>
      </c>
      <c r="AI89" s="68" t="n">
        <f aca="false">V89</f>
        <v>0</v>
      </c>
      <c r="AJ89" s="69" t="n">
        <f aca="false">H89</f>
        <v>0</v>
      </c>
      <c r="AK89" s="69" t="n">
        <f aca="false">K89</f>
        <v>0</v>
      </c>
      <c r="AL89" s="69" t="n">
        <f aca="false">N89</f>
        <v>0</v>
      </c>
      <c r="AM89" s="69" t="n">
        <f aca="false">Q89</f>
        <v>0</v>
      </c>
      <c r="AN89" s="69" t="n">
        <f aca="false">T89</f>
        <v>0</v>
      </c>
      <c r="AO89" s="69" t="n">
        <f aca="false">W89</f>
        <v>0</v>
      </c>
      <c r="AP89" s="70" t="n">
        <f aca="false">IFERROR(LARGE(AD89:AI89,1),0)</f>
        <v>0</v>
      </c>
      <c r="AQ89" s="70" t="n">
        <f aca="false">IFERROR(LARGE(AD89:AI89,2),0)</f>
        <v>0</v>
      </c>
      <c r="AR89" s="70" t="n">
        <f aca="false">IFERROR(LARGE(AD89:AI89,3),0)</f>
        <v>0</v>
      </c>
      <c r="AS89" s="70" t="n">
        <f aca="false">IFERROR(LARGE(AD89:AI89,4),0)</f>
        <v>0</v>
      </c>
      <c r="AT89" s="70" t="n">
        <f aca="false">IFERROR(LARGE(AD89:AI89,5),0)</f>
        <v>0</v>
      </c>
      <c r="AU89" s="71" t="n">
        <f aca="false">IFERROR(INDEX(X89:AC89,SMALL(IF(AD89:AI89=AV89,COLUMN(AD89:AI89)-COLUMN(AD89)+1),COUNTIF(AP89:AP89,AV89))),0)</f>
        <v>0</v>
      </c>
      <c r="AV89" s="71" t="n">
        <f aca="false">IFERROR(LARGE(AD89:AI89,1),0)</f>
        <v>0</v>
      </c>
      <c r="AW89" s="71" t="n">
        <f aca="false">IFERROR(INDEX(AJ89:AO89,SMALL(IF(AD89:AI89=AV89,COLUMN(AD89:AI89)-COLUMN(AD89)+1),COUNTIF(AP89:AP89,AV89))),0)</f>
        <v>0</v>
      </c>
      <c r="AX89" s="72" t="n">
        <f aca="false">IFERROR(INDEX(X89:AC89,SMALL(IF(AD89:AI89=AY89,COLUMN(AD89:AI89)-COLUMN(AD89)+1),COUNTIF(AP89:AQ89,AY89))),0)</f>
        <v>0</v>
      </c>
      <c r="AY89" s="72" t="n">
        <f aca="false">IFERROR(LARGE(AD89:AI89,2),0)</f>
        <v>0</v>
      </c>
      <c r="AZ89" s="73" t="n">
        <f aca="false">IFERROR(INDEX(AJ89:AO89,SMALL(IF(AD89:AI89=AY89,COLUMN(AD89:AI89)-COLUMN(AD89)+1),COUNTIF(AP89:AQ89,AY89))),0)</f>
        <v>0</v>
      </c>
      <c r="BA89" s="74" t="n">
        <f aca="false">IFERROR(INDEX(X89:AC89,SMALL(IF(AD89:AI89=BB89,COLUMN(AD89:AI89)-COLUMN(AD89)+1),COUNTIF(AP89:AR89,BB89))),0)</f>
        <v>0</v>
      </c>
      <c r="BB89" s="74" t="n">
        <f aca="false">IFERROR(LARGE(AD89:AI89,3),0)</f>
        <v>0</v>
      </c>
      <c r="BC89" s="74" t="n">
        <f aca="false">IFERROR(INDEX(AJ89:AO89,SMALL(IF(AD89:AI89=BB89,COLUMN(AD89:AI89)-COLUMN(AD89)+1),COUNTIF(AP89:AR89,BB89))),0)</f>
        <v>0</v>
      </c>
      <c r="BD89" s="75" t="n">
        <f aca="false">IFERROR(INDEX(X89:AC89,SMALL(IF(AD89:AI89=BE89,COLUMN(AD89:AI89)-COLUMN(AD89)+1),COUNTIF(AP89:AS89,BE89))),0)</f>
        <v>0</v>
      </c>
      <c r="BE89" s="75" t="n">
        <f aca="false">IFERROR(LARGE(AD89:AI89,4),0)</f>
        <v>0</v>
      </c>
      <c r="BF89" s="75" t="n">
        <f aca="false">IFERROR(INDEX(AJ89:AO89,SMALL(IF(AD89:AI89=BE89,COLUMN(AD89:AI89)-COLUMN(AD89)+1),COUNTIF(AP89:AS89,BE89))),0)</f>
        <v>0</v>
      </c>
      <c r="BG89" s="76" t="n">
        <f aca="false">IFERROR(INDEX(X89:AC89,SMALL(IF(AD89:AI89=BH89,COLUMN(AD89:AI89)-COLUMN(AD89)+1),COUNTIF(AP89:AT89,BH89))),0)</f>
        <v>0</v>
      </c>
      <c r="BH89" s="76" t="n">
        <f aca="false">IFERROR(LARGE(AD89:AI89,5),0)</f>
        <v>0</v>
      </c>
      <c r="BI89" s="76" t="n">
        <f aca="false">IFERROR(INDEX(AJ89:AO89,SMALL(IF(AD89:AI89=BH89,COLUMN(AD89:AI89)-COLUMN(AD89)+1),COUNTIF(AP89:AT89,BH89))),0)</f>
        <v>0</v>
      </c>
      <c r="BJ89" s="77" t="n">
        <f aca="false">IF(COUNTIF(AD89:AI89,0)=0,IF(COUNTIFS(AD89:AI89,"*F*")=0,SUM(LARGE(AD89:AI89,{1,2,3,4,5})),IF(COUNTIFS(AD89:AI89,"*F*")=1,SUM(LARGE(AD89:AI89,{1,2,3,4,5})),IF(COUNTIFS(AD89:AI89,"*F*")=2,"C",IF(COUNTIFS(AD89:AI89,"*F*")&gt;2,"F")))),IF(COUNTIFS(AD89:AH89,"*F*")=0,SUM(AD89:AH89),IF(COUNTIFS(AD89:AH89,"*F*")=1,"C",IF(COUNTIFS(AD89:AH89,"*F*")&gt;=2,"F"))))</f>
        <v>0</v>
      </c>
      <c r="BK89" s="78" t="n">
        <f aca="false">IFERROR(BJ89/5,BJ89)</f>
        <v>0</v>
      </c>
    </row>
    <row r="90" customFormat="false" ht="15" hidden="false" customHeight="false" outlineLevel="0" collapsed="false">
      <c r="A90" s="64" t="n">
        <v>88</v>
      </c>
      <c r="B90" s="65" t="s">
        <v>12</v>
      </c>
      <c r="C90" s="79"/>
      <c r="D90" s="79"/>
      <c r="E90" s="50"/>
      <c r="F90" s="44"/>
      <c r="G90" s="44"/>
      <c r="H90" s="44"/>
      <c r="I90" s="44"/>
      <c r="J90" s="44"/>
      <c r="K90" s="44"/>
      <c r="L90" s="44"/>
      <c r="M90" s="44"/>
      <c r="N90" s="44"/>
      <c r="O90" s="44"/>
      <c r="P90" s="44"/>
      <c r="Q90" s="44"/>
      <c r="R90" s="44"/>
      <c r="S90" s="44"/>
      <c r="T90" s="44"/>
      <c r="U90" s="44"/>
      <c r="V90" s="44"/>
      <c r="W90" s="44"/>
      <c r="X90" s="67" t="n">
        <f aca="false">F90</f>
        <v>0</v>
      </c>
      <c r="Y90" s="67" t="n">
        <f aca="false">I90</f>
        <v>0</v>
      </c>
      <c r="Z90" s="67" t="n">
        <f aca="false">L90</f>
        <v>0</v>
      </c>
      <c r="AA90" s="67" t="n">
        <f aca="false">O90</f>
        <v>0</v>
      </c>
      <c r="AB90" s="67" t="n">
        <f aca="false">R90</f>
        <v>0</v>
      </c>
      <c r="AC90" s="67" t="n">
        <f aca="false">U90</f>
        <v>0</v>
      </c>
      <c r="AD90" s="68" t="n">
        <f aca="false">G90</f>
        <v>0</v>
      </c>
      <c r="AE90" s="68" t="n">
        <f aca="false">J90</f>
        <v>0</v>
      </c>
      <c r="AF90" s="68" t="n">
        <f aca="false">M90</f>
        <v>0</v>
      </c>
      <c r="AG90" s="68" t="n">
        <f aca="false">P90</f>
        <v>0</v>
      </c>
      <c r="AH90" s="68" t="n">
        <f aca="false">S90</f>
        <v>0</v>
      </c>
      <c r="AI90" s="68" t="n">
        <f aca="false">V90</f>
        <v>0</v>
      </c>
      <c r="AJ90" s="69" t="n">
        <f aca="false">H90</f>
        <v>0</v>
      </c>
      <c r="AK90" s="69" t="n">
        <f aca="false">K90</f>
        <v>0</v>
      </c>
      <c r="AL90" s="69" t="n">
        <f aca="false">N90</f>
        <v>0</v>
      </c>
      <c r="AM90" s="69" t="n">
        <f aca="false">Q90</f>
        <v>0</v>
      </c>
      <c r="AN90" s="69" t="n">
        <f aca="false">T90</f>
        <v>0</v>
      </c>
      <c r="AO90" s="69" t="n">
        <f aca="false">W90</f>
        <v>0</v>
      </c>
      <c r="AP90" s="70" t="n">
        <f aca="false">IFERROR(LARGE(AD90:AI90,1),0)</f>
        <v>0</v>
      </c>
      <c r="AQ90" s="70" t="n">
        <f aca="false">IFERROR(LARGE(AD90:AI90,2),0)</f>
        <v>0</v>
      </c>
      <c r="AR90" s="70" t="n">
        <f aca="false">IFERROR(LARGE(AD90:AI90,3),0)</f>
        <v>0</v>
      </c>
      <c r="AS90" s="70" t="n">
        <f aca="false">IFERROR(LARGE(AD90:AI90,4),0)</f>
        <v>0</v>
      </c>
      <c r="AT90" s="70" t="n">
        <f aca="false">IFERROR(LARGE(AD90:AI90,5),0)</f>
        <v>0</v>
      </c>
      <c r="AU90" s="71" t="n">
        <f aca="false">IFERROR(INDEX(X90:AC90,SMALL(IF(AD90:AI90=AV90,COLUMN(AD90:AI90)-COLUMN(AD90)+1),COUNTIF(AP90:AP90,AV90))),0)</f>
        <v>0</v>
      </c>
      <c r="AV90" s="71" t="n">
        <f aca="false">IFERROR(LARGE(AD90:AI90,1),0)</f>
        <v>0</v>
      </c>
      <c r="AW90" s="71" t="n">
        <f aca="false">IFERROR(INDEX(AJ90:AO90,SMALL(IF(AD90:AI90=AV90,COLUMN(AD90:AI90)-COLUMN(AD90)+1),COUNTIF(AP90:AP90,AV90))),0)</f>
        <v>0</v>
      </c>
      <c r="AX90" s="72" t="n">
        <f aca="false">IFERROR(INDEX(X90:AC90,SMALL(IF(AD90:AI90=AY90,COLUMN(AD90:AI90)-COLUMN(AD90)+1),COUNTIF(AP90:AQ90,AY90))),0)</f>
        <v>0</v>
      </c>
      <c r="AY90" s="72" t="n">
        <f aca="false">IFERROR(LARGE(AD90:AI90,2),0)</f>
        <v>0</v>
      </c>
      <c r="AZ90" s="73" t="n">
        <f aca="false">IFERROR(INDEX(AJ90:AO90,SMALL(IF(AD90:AI90=AY90,COLUMN(AD90:AI90)-COLUMN(AD90)+1),COUNTIF(AP90:AQ90,AY90))),0)</f>
        <v>0</v>
      </c>
      <c r="BA90" s="74" t="n">
        <f aca="false">IFERROR(INDEX(X90:AC90,SMALL(IF(AD90:AI90=BB90,COLUMN(AD90:AI90)-COLUMN(AD90)+1),COUNTIF(AP90:AR90,BB90))),0)</f>
        <v>0</v>
      </c>
      <c r="BB90" s="74" t="n">
        <f aca="false">IFERROR(LARGE(AD90:AI90,3),0)</f>
        <v>0</v>
      </c>
      <c r="BC90" s="74" t="n">
        <f aca="false">IFERROR(INDEX(AJ90:AO90,SMALL(IF(AD90:AI90=BB90,COLUMN(AD90:AI90)-COLUMN(AD90)+1),COUNTIF(AP90:AR90,BB90))),0)</f>
        <v>0</v>
      </c>
      <c r="BD90" s="75" t="n">
        <f aca="false">IFERROR(INDEX(X90:AC90,SMALL(IF(AD90:AI90=BE90,COLUMN(AD90:AI90)-COLUMN(AD90)+1),COUNTIF(AP90:AS90,BE90))),0)</f>
        <v>0</v>
      </c>
      <c r="BE90" s="75" t="n">
        <f aca="false">IFERROR(LARGE(AD90:AI90,4),0)</f>
        <v>0</v>
      </c>
      <c r="BF90" s="75" t="n">
        <f aca="false">IFERROR(INDEX(AJ90:AO90,SMALL(IF(AD90:AI90=BE90,COLUMN(AD90:AI90)-COLUMN(AD90)+1),COUNTIF(AP90:AS90,BE90))),0)</f>
        <v>0</v>
      </c>
      <c r="BG90" s="76" t="n">
        <f aca="false">IFERROR(INDEX(X90:AC90,SMALL(IF(AD90:AI90=BH90,COLUMN(AD90:AI90)-COLUMN(AD90)+1),COUNTIF(AP90:AT90,BH90))),0)</f>
        <v>0</v>
      </c>
      <c r="BH90" s="76" t="n">
        <f aca="false">IFERROR(LARGE(AD90:AI90,5),0)</f>
        <v>0</v>
      </c>
      <c r="BI90" s="76" t="n">
        <f aca="false">IFERROR(INDEX(AJ90:AO90,SMALL(IF(AD90:AI90=BH90,COLUMN(AD90:AI90)-COLUMN(AD90)+1),COUNTIF(AP90:AT90,BH90))),0)</f>
        <v>0</v>
      </c>
      <c r="BJ90" s="77" t="n">
        <f aca="false">IF(COUNTIF(AD90:AI90,0)=0,IF(COUNTIFS(AD90:AI90,"*F*")=0,SUM(LARGE(AD90:AI90,{1,2,3,4,5})),IF(COUNTIFS(AD90:AI90,"*F*")=1,SUM(LARGE(AD90:AI90,{1,2,3,4,5})),IF(COUNTIFS(AD90:AI90,"*F*")=2,"C",IF(COUNTIFS(AD90:AI90,"*F*")&gt;2,"F")))),IF(COUNTIFS(AD90:AH90,"*F*")=0,SUM(AD90:AH90),IF(COUNTIFS(AD90:AH90,"*F*")=1,"C",IF(COUNTIFS(AD90:AH90,"*F*")&gt;=2,"F"))))</f>
        <v>0</v>
      </c>
      <c r="BK90" s="78" t="n">
        <f aca="false">IFERROR(BJ90/5,BJ90)</f>
        <v>0</v>
      </c>
    </row>
    <row r="91" customFormat="false" ht="15" hidden="false" customHeight="false" outlineLevel="0" collapsed="false">
      <c r="A91" s="64" t="n">
        <v>89</v>
      </c>
      <c r="B91" s="65" t="s">
        <v>12</v>
      </c>
      <c r="C91" s="79"/>
      <c r="D91" s="79"/>
      <c r="E91" s="50"/>
      <c r="F91" s="44"/>
      <c r="G91" s="44"/>
      <c r="H91" s="44"/>
      <c r="I91" s="44"/>
      <c r="J91" s="44"/>
      <c r="K91" s="44"/>
      <c r="L91" s="44"/>
      <c r="M91" s="44"/>
      <c r="N91" s="44"/>
      <c r="O91" s="44"/>
      <c r="P91" s="44"/>
      <c r="Q91" s="44"/>
      <c r="R91" s="44"/>
      <c r="S91" s="44"/>
      <c r="T91" s="44"/>
      <c r="U91" s="44"/>
      <c r="V91" s="44"/>
      <c r="W91" s="44"/>
      <c r="X91" s="67" t="n">
        <f aca="false">F91</f>
        <v>0</v>
      </c>
      <c r="Y91" s="67" t="n">
        <f aca="false">I91</f>
        <v>0</v>
      </c>
      <c r="Z91" s="67" t="n">
        <f aca="false">L91</f>
        <v>0</v>
      </c>
      <c r="AA91" s="67" t="n">
        <f aca="false">O91</f>
        <v>0</v>
      </c>
      <c r="AB91" s="67" t="n">
        <f aca="false">R91</f>
        <v>0</v>
      </c>
      <c r="AC91" s="67" t="n">
        <f aca="false">U91</f>
        <v>0</v>
      </c>
      <c r="AD91" s="68" t="n">
        <f aca="false">G91</f>
        <v>0</v>
      </c>
      <c r="AE91" s="68" t="n">
        <f aca="false">J91</f>
        <v>0</v>
      </c>
      <c r="AF91" s="68" t="n">
        <f aca="false">M91</f>
        <v>0</v>
      </c>
      <c r="AG91" s="68" t="n">
        <f aca="false">P91</f>
        <v>0</v>
      </c>
      <c r="AH91" s="68" t="n">
        <f aca="false">S91</f>
        <v>0</v>
      </c>
      <c r="AI91" s="68" t="n">
        <f aca="false">V91</f>
        <v>0</v>
      </c>
      <c r="AJ91" s="69" t="n">
        <f aca="false">H91</f>
        <v>0</v>
      </c>
      <c r="AK91" s="69" t="n">
        <f aca="false">K91</f>
        <v>0</v>
      </c>
      <c r="AL91" s="69" t="n">
        <f aca="false">N91</f>
        <v>0</v>
      </c>
      <c r="AM91" s="69" t="n">
        <f aca="false">Q91</f>
        <v>0</v>
      </c>
      <c r="AN91" s="69" t="n">
        <f aca="false">T91</f>
        <v>0</v>
      </c>
      <c r="AO91" s="69" t="n">
        <f aca="false">W91</f>
        <v>0</v>
      </c>
      <c r="AP91" s="70" t="n">
        <f aca="false">IFERROR(LARGE(AD91:AI91,1),0)</f>
        <v>0</v>
      </c>
      <c r="AQ91" s="70" t="n">
        <f aca="false">IFERROR(LARGE(AD91:AI91,2),0)</f>
        <v>0</v>
      </c>
      <c r="AR91" s="70" t="n">
        <f aca="false">IFERROR(LARGE(AD91:AI91,3),0)</f>
        <v>0</v>
      </c>
      <c r="AS91" s="70" t="n">
        <f aca="false">IFERROR(LARGE(AD91:AI91,4),0)</f>
        <v>0</v>
      </c>
      <c r="AT91" s="70" t="n">
        <f aca="false">IFERROR(LARGE(AD91:AI91,5),0)</f>
        <v>0</v>
      </c>
      <c r="AU91" s="71" t="n">
        <f aca="false">IFERROR(INDEX(X91:AC91,SMALL(IF(AD91:AI91=AV91,COLUMN(AD91:AI91)-COLUMN(AD91)+1),COUNTIF(AP91:AP91,AV91))),0)</f>
        <v>0</v>
      </c>
      <c r="AV91" s="71" t="n">
        <f aca="false">IFERROR(LARGE(AD91:AI91,1),0)</f>
        <v>0</v>
      </c>
      <c r="AW91" s="71" t="n">
        <f aca="false">IFERROR(INDEX(AJ91:AO91,SMALL(IF(AD91:AI91=AV91,COLUMN(AD91:AI91)-COLUMN(AD91)+1),COUNTIF(AP91:AP91,AV91))),0)</f>
        <v>0</v>
      </c>
      <c r="AX91" s="72" t="n">
        <f aca="false">IFERROR(INDEX(X91:AC91,SMALL(IF(AD91:AI91=AY91,COLUMN(AD91:AI91)-COLUMN(AD91)+1),COUNTIF(AP91:AQ91,AY91))),0)</f>
        <v>0</v>
      </c>
      <c r="AY91" s="72" t="n">
        <f aca="false">IFERROR(LARGE(AD91:AI91,2),0)</f>
        <v>0</v>
      </c>
      <c r="AZ91" s="73" t="n">
        <f aca="false">IFERROR(INDEX(AJ91:AO91,SMALL(IF(AD91:AI91=AY91,COLUMN(AD91:AI91)-COLUMN(AD91)+1),COUNTIF(AP91:AQ91,AY91))),0)</f>
        <v>0</v>
      </c>
      <c r="BA91" s="74" t="n">
        <f aca="false">IFERROR(INDEX(X91:AC91,SMALL(IF(AD91:AI91=BB91,COLUMN(AD91:AI91)-COLUMN(AD91)+1),COUNTIF(AP91:AR91,BB91))),0)</f>
        <v>0</v>
      </c>
      <c r="BB91" s="74" t="n">
        <f aca="false">IFERROR(LARGE(AD91:AI91,3),0)</f>
        <v>0</v>
      </c>
      <c r="BC91" s="74" t="n">
        <f aca="false">IFERROR(INDEX(AJ91:AO91,SMALL(IF(AD91:AI91=BB91,COLUMN(AD91:AI91)-COLUMN(AD91)+1),COUNTIF(AP91:AR91,BB91))),0)</f>
        <v>0</v>
      </c>
      <c r="BD91" s="75" t="n">
        <f aca="false">IFERROR(INDEX(X91:AC91,SMALL(IF(AD91:AI91=BE91,COLUMN(AD91:AI91)-COLUMN(AD91)+1),COUNTIF(AP91:AS91,BE91))),0)</f>
        <v>0</v>
      </c>
      <c r="BE91" s="75" t="n">
        <f aca="false">IFERROR(LARGE(AD91:AI91,4),0)</f>
        <v>0</v>
      </c>
      <c r="BF91" s="75" t="n">
        <f aca="false">IFERROR(INDEX(AJ91:AO91,SMALL(IF(AD91:AI91=BE91,COLUMN(AD91:AI91)-COLUMN(AD91)+1),COUNTIF(AP91:AS91,BE91))),0)</f>
        <v>0</v>
      </c>
      <c r="BG91" s="76" t="n">
        <f aca="false">IFERROR(INDEX(X91:AC91,SMALL(IF(AD91:AI91=BH91,COLUMN(AD91:AI91)-COLUMN(AD91)+1),COUNTIF(AP91:AT91,BH91))),0)</f>
        <v>0</v>
      </c>
      <c r="BH91" s="76" t="n">
        <f aca="false">IFERROR(LARGE(AD91:AI91,5),0)</f>
        <v>0</v>
      </c>
      <c r="BI91" s="76" t="n">
        <f aca="false">IFERROR(INDEX(AJ91:AO91,SMALL(IF(AD91:AI91=BH91,COLUMN(AD91:AI91)-COLUMN(AD91)+1),COUNTIF(AP91:AT91,BH91))),0)</f>
        <v>0</v>
      </c>
      <c r="BJ91" s="77" t="n">
        <f aca="false">IF(COUNTIF(AD91:AI91,0)=0,IF(COUNTIFS(AD91:AI91,"*F*")=0,SUM(LARGE(AD91:AI91,{1,2,3,4,5})),IF(COUNTIFS(AD91:AI91,"*F*")=1,SUM(LARGE(AD91:AI91,{1,2,3,4,5})),IF(COUNTIFS(AD91:AI91,"*F*")=2,"C",IF(COUNTIFS(AD91:AI91,"*F*")&gt;2,"F")))),IF(COUNTIFS(AD91:AH91,"*F*")=0,SUM(AD91:AH91),IF(COUNTIFS(AD91:AH91,"*F*")=1,"C",IF(COUNTIFS(AD91:AH91,"*F*")&gt;=2,"F"))))</f>
        <v>0</v>
      </c>
      <c r="BK91" s="78" t="n">
        <f aca="false">IFERROR(BJ91/5,BJ91)</f>
        <v>0</v>
      </c>
    </row>
    <row r="92" customFormat="false" ht="15" hidden="false" customHeight="false" outlineLevel="0" collapsed="false">
      <c r="A92" s="64" t="n">
        <v>90</v>
      </c>
      <c r="B92" s="65" t="s">
        <v>12</v>
      </c>
      <c r="C92" s="79"/>
      <c r="D92" s="79"/>
      <c r="E92" s="50"/>
      <c r="F92" s="44"/>
      <c r="G92" s="44"/>
      <c r="H92" s="44"/>
      <c r="I92" s="44"/>
      <c r="J92" s="44"/>
      <c r="K92" s="44"/>
      <c r="L92" s="44"/>
      <c r="M92" s="44"/>
      <c r="N92" s="44"/>
      <c r="O92" s="44"/>
      <c r="P92" s="44"/>
      <c r="Q92" s="44"/>
      <c r="R92" s="44"/>
      <c r="S92" s="44"/>
      <c r="T92" s="44"/>
      <c r="U92" s="44"/>
      <c r="V92" s="44"/>
      <c r="W92" s="44"/>
      <c r="X92" s="67" t="n">
        <f aca="false">F92</f>
        <v>0</v>
      </c>
      <c r="Y92" s="67" t="n">
        <f aca="false">I92</f>
        <v>0</v>
      </c>
      <c r="Z92" s="67" t="n">
        <f aca="false">L92</f>
        <v>0</v>
      </c>
      <c r="AA92" s="67" t="n">
        <f aca="false">O92</f>
        <v>0</v>
      </c>
      <c r="AB92" s="67" t="n">
        <f aca="false">R92</f>
        <v>0</v>
      </c>
      <c r="AC92" s="67" t="n">
        <f aca="false">U92</f>
        <v>0</v>
      </c>
      <c r="AD92" s="68" t="n">
        <f aca="false">G92</f>
        <v>0</v>
      </c>
      <c r="AE92" s="68" t="n">
        <f aca="false">J92</f>
        <v>0</v>
      </c>
      <c r="AF92" s="68" t="n">
        <f aca="false">M92</f>
        <v>0</v>
      </c>
      <c r="AG92" s="68" t="n">
        <f aca="false">P92</f>
        <v>0</v>
      </c>
      <c r="AH92" s="68" t="n">
        <f aca="false">S92</f>
        <v>0</v>
      </c>
      <c r="AI92" s="68" t="n">
        <f aca="false">V92</f>
        <v>0</v>
      </c>
      <c r="AJ92" s="69" t="n">
        <f aca="false">H92</f>
        <v>0</v>
      </c>
      <c r="AK92" s="69" t="n">
        <f aca="false">K92</f>
        <v>0</v>
      </c>
      <c r="AL92" s="69" t="n">
        <f aca="false">N92</f>
        <v>0</v>
      </c>
      <c r="AM92" s="69" t="n">
        <f aca="false">Q92</f>
        <v>0</v>
      </c>
      <c r="AN92" s="69" t="n">
        <f aca="false">T92</f>
        <v>0</v>
      </c>
      <c r="AO92" s="69" t="n">
        <f aca="false">W92</f>
        <v>0</v>
      </c>
      <c r="AP92" s="70" t="n">
        <f aca="false">IFERROR(LARGE(AD92:AI92,1),0)</f>
        <v>0</v>
      </c>
      <c r="AQ92" s="70" t="n">
        <f aca="false">IFERROR(LARGE(AD92:AI92,2),0)</f>
        <v>0</v>
      </c>
      <c r="AR92" s="70" t="n">
        <f aca="false">IFERROR(LARGE(AD92:AI92,3),0)</f>
        <v>0</v>
      </c>
      <c r="AS92" s="70" t="n">
        <f aca="false">IFERROR(LARGE(AD92:AI92,4),0)</f>
        <v>0</v>
      </c>
      <c r="AT92" s="70" t="n">
        <f aca="false">IFERROR(LARGE(AD92:AI92,5),0)</f>
        <v>0</v>
      </c>
      <c r="AU92" s="71" t="n">
        <f aca="false">IFERROR(INDEX(X92:AC92,SMALL(IF(AD92:AI92=AV92,COLUMN(AD92:AI92)-COLUMN(AD92)+1),COUNTIF(AP92:AP92,AV92))),0)</f>
        <v>0</v>
      </c>
      <c r="AV92" s="71" t="n">
        <f aca="false">IFERROR(LARGE(AD92:AI92,1),0)</f>
        <v>0</v>
      </c>
      <c r="AW92" s="71" t="n">
        <f aca="false">IFERROR(INDEX(AJ92:AO92,SMALL(IF(AD92:AI92=AV92,COLUMN(AD92:AI92)-COLUMN(AD92)+1),COUNTIF(AP92:AP92,AV92))),0)</f>
        <v>0</v>
      </c>
      <c r="AX92" s="72" t="n">
        <f aca="false">IFERROR(INDEX(X92:AC92,SMALL(IF(AD92:AI92=AY92,COLUMN(AD92:AI92)-COLUMN(AD92)+1),COUNTIF(AP92:AQ92,AY92))),0)</f>
        <v>0</v>
      </c>
      <c r="AY92" s="72" t="n">
        <f aca="false">IFERROR(LARGE(AD92:AI92,2),0)</f>
        <v>0</v>
      </c>
      <c r="AZ92" s="73" t="n">
        <f aca="false">IFERROR(INDEX(AJ92:AO92,SMALL(IF(AD92:AI92=AY92,COLUMN(AD92:AI92)-COLUMN(AD92)+1),COUNTIF(AP92:AQ92,AY92))),0)</f>
        <v>0</v>
      </c>
      <c r="BA92" s="74" t="n">
        <f aca="false">IFERROR(INDEX(X92:AC92,SMALL(IF(AD92:AI92=BB92,COLUMN(AD92:AI92)-COLUMN(AD92)+1),COUNTIF(AP92:AR92,BB92))),0)</f>
        <v>0</v>
      </c>
      <c r="BB92" s="74" t="n">
        <f aca="false">IFERROR(LARGE(AD92:AI92,3),0)</f>
        <v>0</v>
      </c>
      <c r="BC92" s="74" t="n">
        <f aca="false">IFERROR(INDEX(AJ92:AO92,SMALL(IF(AD92:AI92=BB92,COLUMN(AD92:AI92)-COLUMN(AD92)+1),COUNTIF(AP92:AR92,BB92))),0)</f>
        <v>0</v>
      </c>
      <c r="BD92" s="75" t="n">
        <f aca="false">IFERROR(INDEX(X92:AC92,SMALL(IF(AD92:AI92=BE92,COLUMN(AD92:AI92)-COLUMN(AD92)+1),COUNTIF(AP92:AS92,BE92))),0)</f>
        <v>0</v>
      </c>
      <c r="BE92" s="75" t="n">
        <f aca="false">IFERROR(LARGE(AD92:AI92,4),0)</f>
        <v>0</v>
      </c>
      <c r="BF92" s="75" t="n">
        <f aca="false">IFERROR(INDEX(AJ92:AO92,SMALL(IF(AD92:AI92=BE92,COLUMN(AD92:AI92)-COLUMN(AD92)+1),COUNTIF(AP92:AS92,BE92))),0)</f>
        <v>0</v>
      </c>
      <c r="BG92" s="76" t="n">
        <f aca="false">IFERROR(INDEX(X92:AC92,SMALL(IF(AD92:AI92=BH92,COLUMN(AD92:AI92)-COLUMN(AD92)+1),COUNTIF(AP92:AT92,BH92))),0)</f>
        <v>0</v>
      </c>
      <c r="BH92" s="76" t="n">
        <f aca="false">IFERROR(LARGE(AD92:AI92,5),0)</f>
        <v>0</v>
      </c>
      <c r="BI92" s="76" t="n">
        <f aca="false">IFERROR(INDEX(AJ92:AO92,SMALL(IF(AD92:AI92=BH92,COLUMN(AD92:AI92)-COLUMN(AD92)+1),COUNTIF(AP92:AT92,BH92))),0)</f>
        <v>0</v>
      </c>
      <c r="BJ92" s="77" t="n">
        <f aca="false">IF(COUNTIF(AD92:AI92,0)=0,IF(COUNTIFS(AD92:AI92,"*F*")=0,SUM(LARGE(AD92:AI92,{1,2,3,4,5})),IF(COUNTIFS(AD92:AI92,"*F*")=1,SUM(LARGE(AD92:AI92,{1,2,3,4,5})),IF(COUNTIFS(AD92:AI92,"*F*")=2,"C",IF(COUNTIFS(AD92:AI92,"*F*")&gt;2,"F")))),IF(COUNTIFS(AD92:AH92,"*F*")=0,SUM(AD92:AH92),IF(COUNTIFS(AD92:AH92,"*F*")=1,"C",IF(COUNTIFS(AD92:AH92,"*F*")&gt;=2,"F"))))</f>
        <v>0</v>
      </c>
      <c r="BK92" s="78" t="n">
        <f aca="false">IFERROR(BJ92/5,BJ92)</f>
        <v>0</v>
      </c>
    </row>
    <row r="93" customFormat="false" ht="15" hidden="false" customHeight="false" outlineLevel="0" collapsed="false">
      <c r="A93" s="64" t="n">
        <v>91</v>
      </c>
      <c r="B93" s="65" t="s">
        <v>12</v>
      </c>
      <c r="C93" s="79"/>
      <c r="D93" s="79"/>
      <c r="E93" s="50"/>
      <c r="F93" s="44"/>
      <c r="G93" s="44"/>
      <c r="H93" s="44"/>
      <c r="I93" s="44"/>
      <c r="J93" s="44"/>
      <c r="K93" s="44"/>
      <c r="L93" s="44"/>
      <c r="M93" s="44"/>
      <c r="N93" s="44"/>
      <c r="O93" s="44"/>
      <c r="P93" s="44"/>
      <c r="Q93" s="44"/>
      <c r="R93" s="44"/>
      <c r="S93" s="44"/>
      <c r="T93" s="44"/>
      <c r="U93" s="44"/>
      <c r="V93" s="44"/>
      <c r="W93" s="44"/>
      <c r="X93" s="67" t="n">
        <f aca="false">F93</f>
        <v>0</v>
      </c>
      <c r="Y93" s="67" t="n">
        <f aca="false">I93</f>
        <v>0</v>
      </c>
      <c r="Z93" s="67" t="n">
        <f aca="false">L93</f>
        <v>0</v>
      </c>
      <c r="AA93" s="67" t="n">
        <f aca="false">O93</f>
        <v>0</v>
      </c>
      <c r="AB93" s="67" t="n">
        <f aca="false">R93</f>
        <v>0</v>
      </c>
      <c r="AC93" s="67" t="n">
        <f aca="false">U93</f>
        <v>0</v>
      </c>
      <c r="AD93" s="68" t="n">
        <f aca="false">G93</f>
        <v>0</v>
      </c>
      <c r="AE93" s="68" t="n">
        <f aca="false">J93</f>
        <v>0</v>
      </c>
      <c r="AF93" s="68" t="n">
        <f aca="false">M93</f>
        <v>0</v>
      </c>
      <c r="AG93" s="68" t="n">
        <f aca="false">P93</f>
        <v>0</v>
      </c>
      <c r="AH93" s="68" t="n">
        <f aca="false">S93</f>
        <v>0</v>
      </c>
      <c r="AI93" s="68" t="n">
        <f aca="false">V93</f>
        <v>0</v>
      </c>
      <c r="AJ93" s="69" t="n">
        <f aca="false">H93</f>
        <v>0</v>
      </c>
      <c r="AK93" s="69" t="n">
        <f aca="false">K93</f>
        <v>0</v>
      </c>
      <c r="AL93" s="69" t="n">
        <f aca="false">N93</f>
        <v>0</v>
      </c>
      <c r="AM93" s="69" t="n">
        <f aca="false">Q93</f>
        <v>0</v>
      </c>
      <c r="AN93" s="69" t="n">
        <f aca="false">T93</f>
        <v>0</v>
      </c>
      <c r="AO93" s="69" t="n">
        <f aca="false">W93</f>
        <v>0</v>
      </c>
      <c r="AP93" s="70" t="n">
        <f aca="false">IFERROR(LARGE(AD93:AI93,1),0)</f>
        <v>0</v>
      </c>
      <c r="AQ93" s="70" t="n">
        <f aca="false">IFERROR(LARGE(AD93:AI93,2),0)</f>
        <v>0</v>
      </c>
      <c r="AR93" s="70" t="n">
        <f aca="false">IFERROR(LARGE(AD93:AI93,3),0)</f>
        <v>0</v>
      </c>
      <c r="AS93" s="70" t="n">
        <f aca="false">IFERROR(LARGE(AD93:AI93,4),0)</f>
        <v>0</v>
      </c>
      <c r="AT93" s="70" t="n">
        <f aca="false">IFERROR(LARGE(AD93:AI93,5),0)</f>
        <v>0</v>
      </c>
      <c r="AU93" s="71" t="n">
        <f aca="false">IFERROR(INDEX(X93:AC93,SMALL(IF(AD93:AI93=AV93,COLUMN(AD93:AI93)-COLUMN(AD93)+1),COUNTIF(AP93:AP93,AV93))),0)</f>
        <v>0</v>
      </c>
      <c r="AV93" s="71" t="n">
        <f aca="false">IFERROR(LARGE(AD93:AI93,1),0)</f>
        <v>0</v>
      </c>
      <c r="AW93" s="71" t="n">
        <f aca="false">IFERROR(INDEX(AJ93:AO93,SMALL(IF(AD93:AI93=AV93,COLUMN(AD93:AI93)-COLUMN(AD93)+1),COUNTIF(AP93:AP93,AV93))),0)</f>
        <v>0</v>
      </c>
      <c r="AX93" s="72" t="n">
        <f aca="false">IFERROR(INDEX(X93:AC93,SMALL(IF(AD93:AI93=AY93,COLUMN(AD93:AI93)-COLUMN(AD93)+1),COUNTIF(AP93:AQ93,AY93))),0)</f>
        <v>0</v>
      </c>
      <c r="AY93" s="72" t="n">
        <f aca="false">IFERROR(LARGE(AD93:AI93,2),0)</f>
        <v>0</v>
      </c>
      <c r="AZ93" s="73" t="n">
        <f aca="false">IFERROR(INDEX(AJ93:AO93,SMALL(IF(AD93:AI93=AY93,COLUMN(AD93:AI93)-COLUMN(AD93)+1),COUNTIF(AP93:AQ93,AY93))),0)</f>
        <v>0</v>
      </c>
      <c r="BA93" s="74" t="n">
        <f aca="false">IFERROR(INDEX(X93:AC93,SMALL(IF(AD93:AI93=BB93,COLUMN(AD93:AI93)-COLUMN(AD93)+1),COUNTIF(AP93:AR93,BB93))),0)</f>
        <v>0</v>
      </c>
      <c r="BB93" s="74" t="n">
        <f aca="false">IFERROR(LARGE(AD93:AI93,3),0)</f>
        <v>0</v>
      </c>
      <c r="BC93" s="74" t="n">
        <f aca="false">IFERROR(INDEX(AJ93:AO93,SMALL(IF(AD93:AI93=BB93,COLUMN(AD93:AI93)-COLUMN(AD93)+1),COUNTIF(AP93:AR93,BB93))),0)</f>
        <v>0</v>
      </c>
      <c r="BD93" s="75" t="n">
        <f aca="false">IFERROR(INDEX(X93:AC93,SMALL(IF(AD93:AI93=BE93,COLUMN(AD93:AI93)-COLUMN(AD93)+1),COUNTIF(AP93:AS93,BE93))),0)</f>
        <v>0</v>
      </c>
      <c r="BE93" s="75" t="n">
        <f aca="false">IFERROR(LARGE(AD93:AI93,4),0)</f>
        <v>0</v>
      </c>
      <c r="BF93" s="75" t="n">
        <f aca="false">IFERROR(INDEX(AJ93:AO93,SMALL(IF(AD93:AI93=BE93,COLUMN(AD93:AI93)-COLUMN(AD93)+1),COUNTIF(AP93:AS93,BE93))),0)</f>
        <v>0</v>
      </c>
      <c r="BG93" s="76" t="n">
        <f aca="false">IFERROR(INDEX(X93:AC93,SMALL(IF(AD93:AI93=BH93,COLUMN(AD93:AI93)-COLUMN(AD93)+1),COUNTIF(AP93:AT93,BH93))),0)</f>
        <v>0</v>
      </c>
      <c r="BH93" s="76" t="n">
        <f aca="false">IFERROR(LARGE(AD93:AI93,5),0)</f>
        <v>0</v>
      </c>
      <c r="BI93" s="76" t="n">
        <f aca="false">IFERROR(INDEX(AJ93:AO93,SMALL(IF(AD93:AI93=BH93,COLUMN(AD93:AI93)-COLUMN(AD93)+1),COUNTIF(AP93:AT93,BH93))),0)</f>
        <v>0</v>
      </c>
      <c r="BJ93" s="77" t="n">
        <f aca="false">IF(COUNTIF(AD93:AI93,0)=0,IF(COUNTIFS(AD93:AI93,"*F*")=0,SUM(LARGE(AD93:AI93,{1,2,3,4,5})),IF(COUNTIFS(AD93:AI93,"*F*")=1,SUM(LARGE(AD93:AI93,{1,2,3,4,5})),IF(COUNTIFS(AD93:AI93,"*F*")=2,"C",IF(COUNTIFS(AD93:AI93,"*F*")&gt;2,"F")))),IF(COUNTIFS(AD93:AH93,"*F*")=0,SUM(AD93:AH93),IF(COUNTIFS(AD93:AH93,"*F*")=1,"C",IF(COUNTIFS(AD93:AH93,"*F*")&gt;=2,"F"))))</f>
        <v>0</v>
      </c>
      <c r="BK93" s="78" t="n">
        <f aca="false">IFERROR(BJ93/5,BJ93)</f>
        <v>0</v>
      </c>
    </row>
    <row r="94" customFormat="false" ht="15" hidden="false" customHeight="false" outlineLevel="0" collapsed="false">
      <c r="A94" s="64" t="n">
        <v>92</v>
      </c>
      <c r="B94" s="65" t="s">
        <v>12</v>
      </c>
      <c r="C94" s="79"/>
      <c r="D94" s="79"/>
      <c r="E94" s="50"/>
      <c r="F94" s="44"/>
      <c r="G94" s="44"/>
      <c r="H94" s="44"/>
      <c r="I94" s="44"/>
      <c r="J94" s="44"/>
      <c r="K94" s="44"/>
      <c r="L94" s="44"/>
      <c r="M94" s="44"/>
      <c r="N94" s="44"/>
      <c r="O94" s="44"/>
      <c r="P94" s="44"/>
      <c r="Q94" s="44"/>
      <c r="R94" s="44"/>
      <c r="S94" s="44"/>
      <c r="T94" s="44"/>
      <c r="U94" s="44"/>
      <c r="V94" s="44"/>
      <c r="W94" s="44"/>
      <c r="X94" s="67" t="n">
        <f aca="false">F94</f>
        <v>0</v>
      </c>
      <c r="Y94" s="67" t="n">
        <f aca="false">I94</f>
        <v>0</v>
      </c>
      <c r="Z94" s="67" t="n">
        <f aca="false">L94</f>
        <v>0</v>
      </c>
      <c r="AA94" s="67" t="n">
        <f aca="false">O94</f>
        <v>0</v>
      </c>
      <c r="AB94" s="67" t="n">
        <f aca="false">R94</f>
        <v>0</v>
      </c>
      <c r="AC94" s="67" t="n">
        <f aca="false">U94</f>
        <v>0</v>
      </c>
      <c r="AD94" s="68" t="n">
        <f aca="false">G94</f>
        <v>0</v>
      </c>
      <c r="AE94" s="68" t="n">
        <f aca="false">J94</f>
        <v>0</v>
      </c>
      <c r="AF94" s="68" t="n">
        <f aca="false">M94</f>
        <v>0</v>
      </c>
      <c r="AG94" s="68" t="n">
        <f aca="false">P94</f>
        <v>0</v>
      </c>
      <c r="AH94" s="68" t="n">
        <f aca="false">S94</f>
        <v>0</v>
      </c>
      <c r="AI94" s="68" t="n">
        <f aca="false">V94</f>
        <v>0</v>
      </c>
      <c r="AJ94" s="69" t="n">
        <f aca="false">H94</f>
        <v>0</v>
      </c>
      <c r="AK94" s="69" t="n">
        <f aca="false">K94</f>
        <v>0</v>
      </c>
      <c r="AL94" s="69" t="n">
        <f aca="false">N94</f>
        <v>0</v>
      </c>
      <c r="AM94" s="69" t="n">
        <f aca="false">Q94</f>
        <v>0</v>
      </c>
      <c r="AN94" s="69" t="n">
        <f aca="false">T94</f>
        <v>0</v>
      </c>
      <c r="AO94" s="69" t="n">
        <f aca="false">W94</f>
        <v>0</v>
      </c>
      <c r="AP94" s="70" t="n">
        <f aca="false">IFERROR(LARGE(AD94:AI94,1),0)</f>
        <v>0</v>
      </c>
      <c r="AQ94" s="70" t="n">
        <f aca="false">IFERROR(LARGE(AD94:AI94,2),0)</f>
        <v>0</v>
      </c>
      <c r="AR94" s="70" t="n">
        <f aca="false">IFERROR(LARGE(AD94:AI94,3),0)</f>
        <v>0</v>
      </c>
      <c r="AS94" s="70" t="n">
        <f aca="false">IFERROR(LARGE(AD94:AI94,4),0)</f>
        <v>0</v>
      </c>
      <c r="AT94" s="70" t="n">
        <f aca="false">IFERROR(LARGE(AD94:AI94,5),0)</f>
        <v>0</v>
      </c>
      <c r="AU94" s="71" t="n">
        <f aca="false">IFERROR(INDEX(X94:AC94,SMALL(IF(AD94:AI94=AV94,COLUMN(AD94:AI94)-COLUMN(AD94)+1),COUNTIF(AP94:AP94,AV94))),0)</f>
        <v>0</v>
      </c>
      <c r="AV94" s="71" t="n">
        <f aca="false">IFERROR(LARGE(AD94:AI94,1),0)</f>
        <v>0</v>
      </c>
      <c r="AW94" s="71" t="n">
        <f aca="false">IFERROR(INDEX(AJ94:AO94,SMALL(IF(AD94:AI94=AV94,COLUMN(AD94:AI94)-COLUMN(AD94)+1),COUNTIF(AP94:AP94,AV94))),0)</f>
        <v>0</v>
      </c>
      <c r="AX94" s="72" t="n">
        <f aca="false">IFERROR(INDEX(X94:AC94,SMALL(IF(AD94:AI94=AY94,COLUMN(AD94:AI94)-COLUMN(AD94)+1),COUNTIF(AP94:AQ94,AY94))),0)</f>
        <v>0</v>
      </c>
      <c r="AY94" s="72" t="n">
        <f aca="false">IFERROR(LARGE(AD94:AI94,2),0)</f>
        <v>0</v>
      </c>
      <c r="AZ94" s="73" t="n">
        <f aca="false">IFERROR(INDEX(AJ94:AO94,SMALL(IF(AD94:AI94=AY94,COLUMN(AD94:AI94)-COLUMN(AD94)+1),COUNTIF(AP94:AQ94,AY94))),0)</f>
        <v>0</v>
      </c>
      <c r="BA94" s="74" t="n">
        <f aca="false">IFERROR(INDEX(X94:AC94,SMALL(IF(AD94:AI94=BB94,COLUMN(AD94:AI94)-COLUMN(AD94)+1),COUNTIF(AP94:AR94,BB94))),0)</f>
        <v>0</v>
      </c>
      <c r="BB94" s="74" t="n">
        <f aca="false">IFERROR(LARGE(AD94:AI94,3),0)</f>
        <v>0</v>
      </c>
      <c r="BC94" s="74" t="n">
        <f aca="false">IFERROR(INDEX(AJ94:AO94,SMALL(IF(AD94:AI94=BB94,COLUMN(AD94:AI94)-COLUMN(AD94)+1),COUNTIF(AP94:AR94,BB94))),0)</f>
        <v>0</v>
      </c>
      <c r="BD94" s="75" t="n">
        <f aca="false">IFERROR(INDEX(X94:AC94,SMALL(IF(AD94:AI94=BE94,COLUMN(AD94:AI94)-COLUMN(AD94)+1),COUNTIF(AP94:AS94,BE94))),0)</f>
        <v>0</v>
      </c>
      <c r="BE94" s="75" t="n">
        <f aca="false">IFERROR(LARGE(AD94:AI94,4),0)</f>
        <v>0</v>
      </c>
      <c r="BF94" s="75" t="n">
        <f aca="false">IFERROR(INDEX(AJ94:AO94,SMALL(IF(AD94:AI94=BE94,COLUMN(AD94:AI94)-COLUMN(AD94)+1),COUNTIF(AP94:AS94,BE94))),0)</f>
        <v>0</v>
      </c>
      <c r="BG94" s="76" t="n">
        <f aca="false">IFERROR(INDEX(X94:AC94,SMALL(IF(AD94:AI94=BH94,COLUMN(AD94:AI94)-COLUMN(AD94)+1),COUNTIF(AP94:AT94,BH94))),0)</f>
        <v>0</v>
      </c>
      <c r="BH94" s="76" t="n">
        <f aca="false">IFERROR(LARGE(AD94:AI94,5),0)</f>
        <v>0</v>
      </c>
      <c r="BI94" s="76" t="n">
        <f aca="false">IFERROR(INDEX(AJ94:AO94,SMALL(IF(AD94:AI94=BH94,COLUMN(AD94:AI94)-COLUMN(AD94)+1),COUNTIF(AP94:AT94,BH94))),0)</f>
        <v>0</v>
      </c>
      <c r="BJ94" s="77" t="n">
        <f aca="false">IF(COUNTIF(AD94:AI94,0)=0,IF(COUNTIFS(AD94:AI94,"*F*")=0,SUM(LARGE(AD94:AI94,{1,2,3,4,5})),IF(COUNTIFS(AD94:AI94,"*F*")=1,SUM(LARGE(AD94:AI94,{1,2,3,4,5})),IF(COUNTIFS(AD94:AI94,"*F*")=2,"C",IF(COUNTIFS(AD94:AI94,"*F*")&gt;2,"F")))),IF(COUNTIFS(AD94:AH94,"*F*")=0,SUM(AD94:AH94),IF(COUNTIFS(AD94:AH94,"*F*")=1,"C",IF(COUNTIFS(AD94:AH94,"*F*")&gt;=2,"F"))))</f>
        <v>0</v>
      </c>
      <c r="BK94" s="78" t="n">
        <f aca="false">IFERROR(BJ94/5,BJ94)</f>
        <v>0</v>
      </c>
    </row>
    <row r="95" customFormat="false" ht="15" hidden="false" customHeight="false" outlineLevel="0" collapsed="false">
      <c r="A95" s="64" t="n">
        <v>93</v>
      </c>
      <c r="B95" s="65" t="s">
        <v>12</v>
      </c>
      <c r="C95" s="79"/>
      <c r="D95" s="79"/>
      <c r="E95" s="50"/>
      <c r="F95" s="44"/>
      <c r="G95" s="44"/>
      <c r="H95" s="44"/>
      <c r="I95" s="44"/>
      <c r="J95" s="44"/>
      <c r="K95" s="44"/>
      <c r="L95" s="44"/>
      <c r="M95" s="44"/>
      <c r="N95" s="44"/>
      <c r="O95" s="44"/>
      <c r="P95" s="44"/>
      <c r="Q95" s="44"/>
      <c r="R95" s="44"/>
      <c r="S95" s="44"/>
      <c r="T95" s="44"/>
      <c r="U95" s="44"/>
      <c r="V95" s="44"/>
      <c r="W95" s="44"/>
      <c r="X95" s="67" t="n">
        <f aca="false">F95</f>
        <v>0</v>
      </c>
      <c r="Y95" s="67" t="n">
        <f aca="false">I95</f>
        <v>0</v>
      </c>
      <c r="Z95" s="67" t="n">
        <f aca="false">L95</f>
        <v>0</v>
      </c>
      <c r="AA95" s="67" t="n">
        <f aca="false">O95</f>
        <v>0</v>
      </c>
      <c r="AB95" s="67" t="n">
        <f aca="false">R95</f>
        <v>0</v>
      </c>
      <c r="AC95" s="67" t="n">
        <f aca="false">U95</f>
        <v>0</v>
      </c>
      <c r="AD95" s="68" t="n">
        <f aca="false">G95</f>
        <v>0</v>
      </c>
      <c r="AE95" s="68" t="n">
        <f aca="false">J95</f>
        <v>0</v>
      </c>
      <c r="AF95" s="68" t="n">
        <f aca="false">M95</f>
        <v>0</v>
      </c>
      <c r="AG95" s="68" t="n">
        <f aca="false">P95</f>
        <v>0</v>
      </c>
      <c r="AH95" s="68" t="n">
        <f aca="false">S95</f>
        <v>0</v>
      </c>
      <c r="AI95" s="68" t="n">
        <f aca="false">V95</f>
        <v>0</v>
      </c>
      <c r="AJ95" s="69" t="n">
        <f aca="false">H95</f>
        <v>0</v>
      </c>
      <c r="AK95" s="69" t="n">
        <f aca="false">K95</f>
        <v>0</v>
      </c>
      <c r="AL95" s="69" t="n">
        <f aca="false">N95</f>
        <v>0</v>
      </c>
      <c r="AM95" s="69" t="n">
        <f aca="false">Q95</f>
        <v>0</v>
      </c>
      <c r="AN95" s="69" t="n">
        <f aca="false">T95</f>
        <v>0</v>
      </c>
      <c r="AO95" s="69" t="n">
        <f aca="false">W95</f>
        <v>0</v>
      </c>
      <c r="AP95" s="70" t="n">
        <f aca="false">IFERROR(LARGE(AD95:AI95,1),0)</f>
        <v>0</v>
      </c>
      <c r="AQ95" s="70" t="n">
        <f aca="false">IFERROR(LARGE(AD95:AI95,2),0)</f>
        <v>0</v>
      </c>
      <c r="AR95" s="70" t="n">
        <f aca="false">IFERROR(LARGE(AD95:AI95,3),0)</f>
        <v>0</v>
      </c>
      <c r="AS95" s="70" t="n">
        <f aca="false">IFERROR(LARGE(AD95:AI95,4),0)</f>
        <v>0</v>
      </c>
      <c r="AT95" s="70" t="n">
        <f aca="false">IFERROR(LARGE(AD95:AI95,5),0)</f>
        <v>0</v>
      </c>
      <c r="AU95" s="71" t="n">
        <f aca="false">IFERROR(INDEX(X95:AC95,SMALL(IF(AD95:AI95=AV95,COLUMN(AD95:AI95)-COLUMN(AD95)+1),COUNTIF(AP95:AP95,AV95))),0)</f>
        <v>0</v>
      </c>
      <c r="AV95" s="71" t="n">
        <f aca="false">IFERROR(LARGE(AD95:AI95,1),0)</f>
        <v>0</v>
      </c>
      <c r="AW95" s="71" t="n">
        <f aca="false">IFERROR(INDEX(AJ95:AO95,SMALL(IF(AD95:AI95=AV95,COLUMN(AD95:AI95)-COLUMN(AD95)+1),COUNTIF(AP95:AP95,AV95))),0)</f>
        <v>0</v>
      </c>
      <c r="AX95" s="72" t="n">
        <f aca="false">IFERROR(INDEX(X95:AC95,SMALL(IF(AD95:AI95=AY95,COLUMN(AD95:AI95)-COLUMN(AD95)+1),COUNTIF(AP95:AQ95,AY95))),0)</f>
        <v>0</v>
      </c>
      <c r="AY95" s="72" t="n">
        <f aca="false">IFERROR(LARGE(AD95:AI95,2),0)</f>
        <v>0</v>
      </c>
      <c r="AZ95" s="73" t="n">
        <f aca="false">IFERROR(INDEX(AJ95:AO95,SMALL(IF(AD95:AI95=AY95,COLUMN(AD95:AI95)-COLUMN(AD95)+1),COUNTIF(AP95:AQ95,AY95))),0)</f>
        <v>0</v>
      </c>
      <c r="BA95" s="74" t="n">
        <f aca="false">IFERROR(INDEX(X95:AC95,SMALL(IF(AD95:AI95=BB95,COLUMN(AD95:AI95)-COLUMN(AD95)+1),COUNTIF(AP95:AR95,BB95))),0)</f>
        <v>0</v>
      </c>
      <c r="BB95" s="74" t="n">
        <f aca="false">IFERROR(LARGE(AD95:AI95,3),0)</f>
        <v>0</v>
      </c>
      <c r="BC95" s="74" t="n">
        <f aca="false">IFERROR(INDEX(AJ95:AO95,SMALL(IF(AD95:AI95=BB95,COLUMN(AD95:AI95)-COLUMN(AD95)+1),COUNTIF(AP95:AR95,BB95))),0)</f>
        <v>0</v>
      </c>
      <c r="BD95" s="75" t="n">
        <f aca="false">IFERROR(INDEX(X95:AC95,SMALL(IF(AD95:AI95=BE95,COLUMN(AD95:AI95)-COLUMN(AD95)+1),COUNTIF(AP95:AS95,BE95))),0)</f>
        <v>0</v>
      </c>
      <c r="BE95" s="75" t="n">
        <f aca="false">IFERROR(LARGE(AD95:AI95,4),0)</f>
        <v>0</v>
      </c>
      <c r="BF95" s="75" t="n">
        <f aca="false">IFERROR(INDEX(AJ95:AO95,SMALL(IF(AD95:AI95=BE95,COLUMN(AD95:AI95)-COLUMN(AD95)+1),COUNTIF(AP95:AS95,BE95))),0)</f>
        <v>0</v>
      </c>
      <c r="BG95" s="76" t="n">
        <f aca="false">IFERROR(INDEX(X95:AC95,SMALL(IF(AD95:AI95=BH95,COLUMN(AD95:AI95)-COLUMN(AD95)+1),COUNTIF(AP95:AT95,BH95))),0)</f>
        <v>0</v>
      </c>
      <c r="BH95" s="76" t="n">
        <f aca="false">IFERROR(LARGE(AD95:AI95,5),0)</f>
        <v>0</v>
      </c>
      <c r="BI95" s="76" t="n">
        <f aca="false">IFERROR(INDEX(AJ95:AO95,SMALL(IF(AD95:AI95=BH95,COLUMN(AD95:AI95)-COLUMN(AD95)+1),COUNTIF(AP95:AT95,BH95))),0)</f>
        <v>0</v>
      </c>
      <c r="BJ95" s="77" t="n">
        <f aca="false">IF(COUNTIF(AD95:AI95,0)=0,IF(COUNTIFS(AD95:AI95,"*F*")=0,SUM(LARGE(AD95:AI95,{1,2,3,4,5})),IF(COUNTIFS(AD95:AI95,"*F*")=1,SUM(LARGE(AD95:AI95,{1,2,3,4,5})),IF(COUNTIFS(AD95:AI95,"*F*")=2,"C",IF(COUNTIFS(AD95:AI95,"*F*")&gt;2,"F")))),IF(COUNTIFS(AD95:AH95,"*F*")=0,SUM(AD95:AH95),IF(COUNTIFS(AD95:AH95,"*F*")=1,"C",IF(COUNTIFS(AD95:AH95,"*F*")&gt;=2,"F"))))</f>
        <v>0</v>
      </c>
      <c r="BK95" s="78" t="n">
        <f aca="false">IFERROR(BJ95/5,BJ95)</f>
        <v>0</v>
      </c>
    </row>
    <row r="96" customFormat="false" ht="15" hidden="false" customHeight="false" outlineLevel="0" collapsed="false">
      <c r="A96" s="64" t="n">
        <v>94</v>
      </c>
      <c r="B96" s="65" t="s">
        <v>12</v>
      </c>
      <c r="C96" s="79"/>
      <c r="D96" s="79"/>
      <c r="E96" s="50"/>
      <c r="F96" s="44"/>
      <c r="G96" s="44"/>
      <c r="H96" s="44"/>
      <c r="I96" s="44"/>
      <c r="J96" s="44"/>
      <c r="K96" s="44"/>
      <c r="L96" s="44"/>
      <c r="M96" s="44"/>
      <c r="N96" s="44"/>
      <c r="O96" s="44"/>
      <c r="P96" s="44"/>
      <c r="Q96" s="44"/>
      <c r="R96" s="44"/>
      <c r="S96" s="44"/>
      <c r="T96" s="44"/>
      <c r="U96" s="44"/>
      <c r="V96" s="44"/>
      <c r="W96" s="44"/>
      <c r="X96" s="67" t="n">
        <f aca="false">F96</f>
        <v>0</v>
      </c>
      <c r="Y96" s="67" t="n">
        <f aca="false">I96</f>
        <v>0</v>
      </c>
      <c r="Z96" s="67" t="n">
        <f aca="false">L96</f>
        <v>0</v>
      </c>
      <c r="AA96" s="67" t="n">
        <f aca="false">O96</f>
        <v>0</v>
      </c>
      <c r="AB96" s="67" t="n">
        <f aca="false">R96</f>
        <v>0</v>
      </c>
      <c r="AC96" s="67" t="n">
        <f aca="false">U96</f>
        <v>0</v>
      </c>
      <c r="AD96" s="68" t="n">
        <f aca="false">G96</f>
        <v>0</v>
      </c>
      <c r="AE96" s="68" t="n">
        <f aca="false">J96</f>
        <v>0</v>
      </c>
      <c r="AF96" s="68" t="n">
        <f aca="false">M96</f>
        <v>0</v>
      </c>
      <c r="AG96" s="68" t="n">
        <f aca="false">P96</f>
        <v>0</v>
      </c>
      <c r="AH96" s="68" t="n">
        <f aca="false">S96</f>
        <v>0</v>
      </c>
      <c r="AI96" s="68" t="n">
        <f aca="false">V96</f>
        <v>0</v>
      </c>
      <c r="AJ96" s="69" t="n">
        <f aca="false">H96</f>
        <v>0</v>
      </c>
      <c r="AK96" s="69" t="n">
        <f aca="false">K96</f>
        <v>0</v>
      </c>
      <c r="AL96" s="69" t="n">
        <f aca="false">N96</f>
        <v>0</v>
      </c>
      <c r="AM96" s="69" t="n">
        <f aca="false">Q96</f>
        <v>0</v>
      </c>
      <c r="AN96" s="69" t="n">
        <f aca="false">T96</f>
        <v>0</v>
      </c>
      <c r="AO96" s="69" t="n">
        <f aca="false">W96</f>
        <v>0</v>
      </c>
      <c r="AP96" s="70" t="n">
        <f aca="false">IFERROR(LARGE(AD96:AI96,1),0)</f>
        <v>0</v>
      </c>
      <c r="AQ96" s="70" t="n">
        <f aca="false">IFERROR(LARGE(AD96:AI96,2),0)</f>
        <v>0</v>
      </c>
      <c r="AR96" s="70" t="n">
        <f aca="false">IFERROR(LARGE(AD96:AI96,3),0)</f>
        <v>0</v>
      </c>
      <c r="AS96" s="70" t="n">
        <f aca="false">IFERROR(LARGE(AD96:AI96,4),0)</f>
        <v>0</v>
      </c>
      <c r="AT96" s="70" t="n">
        <f aca="false">IFERROR(LARGE(AD96:AI96,5),0)</f>
        <v>0</v>
      </c>
      <c r="AU96" s="71" t="n">
        <f aca="false">IFERROR(INDEX(X96:AC96,SMALL(IF(AD96:AI96=AV96,COLUMN(AD96:AI96)-COLUMN(AD96)+1),COUNTIF(AP96:AP96,AV96))),0)</f>
        <v>0</v>
      </c>
      <c r="AV96" s="71" t="n">
        <f aca="false">IFERROR(LARGE(AD96:AI96,1),0)</f>
        <v>0</v>
      </c>
      <c r="AW96" s="71" t="n">
        <f aca="false">IFERROR(INDEX(AJ96:AO96,SMALL(IF(AD96:AI96=AV96,COLUMN(AD96:AI96)-COLUMN(AD96)+1),COUNTIF(AP96:AP96,AV96))),0)</f>
        <v>0</v>
      </c>
      <c r="AX96" s="72" t="n">
        <f aca="false">IFERROR(INDEX(X96:AC96,SMALL(IF(AD96:AI96=AY96,COLUMN(AD96:AI96)-COLUMN(AD96)+1),COUNTIF(AP96:AQ96,AY96))),0)</f>
        <v>0</v>
      </c>
      <c r="AY96" s="72" t="n">
        <f aca="false">IFERROR(LARGE(AD96:AI96,2),0)</f>
        <v>0</v>
      </c>
      <c r="AZ96" s="73" t="n">
        <f aca="false">IFERROR(INDEX(AJ96:AO96,SMALL(IF(AD96:AI96=AY96,COLUMN(AD96:AI96)-COLUMN(AD96)+1),COUNTIF(AP96:AQ96,AY96))),0)</f>
        <v>0</v>
      </c>
      <c r="BA96" s="74" t="n">
        <f aca="false">IFERROR(INDEX(X96:AC96,SMALL(IF(AD96:AI96=BB96,COLUMN(AD96:AI96)-COLUMN(AD96)+1),COUNTIF(AP96:AR96,BB96))),0)</f>
        <v>0</v>
      </c>
      <c r="BB96" s="74" t="n">
        <f aca="false">IFERROR(LARGE(AD96:AI96,3),0)</f>
        <v>0</v>
      </c>
      <c r="BC96" s="74" t="n">
        <f aca="false">IFERROR(INDEX(AJ96:AO96,SMALL(IF(AD96:AI96=BB96,COLUMN(AD96:AI96)-COLUMN(AD96)+1),COUNTIF(AP96:AR96,BB96))),0)</f>
        <v>0</v>
      </c>
      <c r="BD96" s="75" t="n">
        <f aca="false">IFERROR(INDEX(X96:AC96,SMALL(IF(AD96:AI96=BE96,COLUMN(AD96:AI96)-COLUMN(AD96)+1),COUNTIF(AP96:AS96,BE96))),0)</f>
        <v>0</v>
      </c>
      <c r="BE96" s="75" t="n">
        <f aca="false">IFERROR(LARGE(AD96:AI96,4),0)</f>
        <v>0</v>
      </c>
      <c r="BF96" s="75" t="n">
        <f aca="false">IFERROR(INDEX(AJ96:AO96,SMALL(IF(AD96:AI96=BE96,COLUMN(AD96:AI96)-COLUMN(AD96)+1),COUNTIF(AP96:AS96,BE96))),0)</f>
        <v>0</v>
      </c>
      <c r="BG96" s="76" t="n">
        <f aca="false">IFERROR(INDEX(X96:AC96,SMALL(IF(AD96:AI96=BH96,COLUMN(AD96:AI96)-COLUMN(AD96)+1),COUNTIF(AP96:AT96,BH96))),0)</f>
        <v>0</v>
      </c>
      <c r="BH96" s="76" t="n">
        <f aca="false">IFERROR(LARGE(AD96:AI96,5),0)</f>
        <v>0</v>
      </c>
      <c r="BI96" s="76" t="n">
        <f aca="false">IFERROR(INDEX(AJ96:AO96,SMALL(IF(AD96:AI96=BH96,COLUMN(AD96:AI96)-COLUMN(AD96)+1),COUNTIF(AP96:AT96,BH96))),0)</f>
        <v>0</v>
      </c>
      <c r="BJ96" s="77" t="n">
        <f aca="false">IF(COUNTIF(AD96:AI96,0)=0,IF(COUNTIFS(AD96:AI96,"*F*")=0,SUM(LARGE(AD96:AI96,{1,2,3,4,5})),IF(COUNTIFS(AD96:AI96,"*F*")=1,SUM(LARGE(AD96:AI96,{1,2,3,4,5})),IF(COUNTIFS(AD96:AI96,"*F*")=2,"C",IF(COUNTIFS(AD96:AI96,"*F*")&gt;2,"F")))),IF(COUNTIFS(AD96:AH96,"*F*")=0,SUM(AD96:AH96),IF(COUNTIFS(AD96:AH96,"*F*")=1,"C",IF(COUNTIFS(AD96:AH96,"*F*")&gt;=2,"F"))))</f>
        <v>0</v>
      </c>
      <c r="BK96" s="78" t="n">
        <f aca="false">IFERROR(BJ96/5,BJ96)</f>
        <v>0</v>
      </c>
    </row>
    <row r="97" customFormat="false" ht="15" hidden="false" customHeight="false" outlineLevel="0" collapsed="false">
      <c r="A97" s="64" t="n">
        <v>95</v>
      </c>
      <c r="B97" s="65" t="s">
        <v>12</v>
      </c>
      <c r="C97" s="79"/>
      <c r="D97" s="79"/>
      <c r="E97" s="50"/>
      <c r="F97" s="44"/>
      <c r="G97" s="44"/>
      <c r="H97" s="44"/>
      <c r="I97" s="44"/>
      <c r="J97" s="44"/>
      <c r="K97" s="44"/>
      <c r="L97" s="44"/>
      <c r="M97" s="44"/>
      <c r="N97" s="44"/>
      <c r="O97" s="44"/>
      <c r="P97" s="44"/>
      <c r="Q97" s="44"/>
      <c r="R97" s="44"/>
      <c r="S97" s="44"/>
      <c r="T97" s="44"/>
      <c r="U97" s="44"/>
      <c r="V97" s="44"/>
      <c r="W97" s="44"/>
      <c r="X97" s="67" t="n">
        <f aca="false">F97</f>
        <v>0</v>
      </c>
      <c r="Y97" s="67" t="n">
        <f aca="false">I97</f>
        <v>0</v>
      </c>
      <c r="Z97" s="67" t="n">
        <f aca="false">L97</f>
        <v>0</v>
      </c>
      <c r="AA97" s="67" t="n">
        <f aca="false">O97</f>
        <v>0</v>
      </c>
      <c r="AB97" s="67" t="n">
        <f aca="false">R97</f>
        <v>0</v>
      </c>
      <c r="AC97" s="67" t="n">
        <f aca="false">U97</f>
        <v>0</v>
      </c>
      <c r="AD97" s="68" t="n">
        <f aca="false">G97</f>
        <v>0</v>
      </c>
      <c r="AE97" s="68" t="n">
        <f aca="false">J97</f>
        <v>0</v>
      </c>
      <c r="AF97" s="68" t="n">
        <f aca="false">M97</f>
        <v>0</v>
      </c>
      <c r="AG97" s="68" t="n">
        <f aca="false">P97</f>
        <v>0</v>
      </c>
      <c r="AH97" s="68" t="n">
        <f aca="false">S97</f>
        <v>0</v>
      </c>
      <c r="AI97" s="68" t="n">
        <f aca="false">V97</f>
        <v>0</v>
      </c>
      <c r="AJ97" s="69" t="n">
        <f aca="false">H97</f>
        <v>0</v>
      </c>
      <c r="AK97" s="69" t="n">
        <f aca="false">K97</f>
        <v>0</v>
      </c>
      <c r="AL97" s="69" t="n">
        <f aca="false">N97</f>
        <v>0</v>
      </c>
      <c r="AM97" s="69" t="n">
        <f aca="false">Q97</f>
        <v>0</v>
      </c>
      <c r="AN97" s="69" t="n">
        <f aca="false">T97</f>
        <v>0</v>
      </c>
      <c r="AO97" s="69" t="n">
        <f aca="false">W97</f>
        <v>0</v>
      </c>
      <c r="AP97" s="70" t="n">
        <f aca="false">IFERROR(LARGE(AD97:AI97,1),0)</f>
        <v>0</v>
      </c>
      <c r="AQ97" s="70" t="n">
        <f aca="false">IFERROR(LARGE(AD97:AI97,2),0)</f>
        <v>0</v>
      </c>
      <c r="AR97" s="70" t="n">
        <f aca="false">IFERROR(LARGE(AD97:AI97,3),0)</f>
        <v>0</v>
      </c>
      <c r="AS97" s="70" t="n">
        <f aca="false">IFERROR(LARGE(AD97:AI97,4),0)</f>
        <v>0</v>
      </c>
      <c r="AT97" s="70" t="n">
        <f aca="false">IFERROR(LARGE(AD97:AI97,5),0)</f>
        <v>0</v>
      </c>
      <c r="AU97" s="71" t="n">
        <f aca="false">IFERROR(INDEX(X97:AC97,SMALL(IF(AD97:AI97=AV97,COLUMN(AD97:AI97)-COLUMN(AD97)+1),COUNTIF(AP97:AP97,AV97))),0)</f>
        <v>0</v>
      </c>
      <c r="AV97" s="71" t="n">
        <f aca="false">IFERROR(LARGE(AD97:AI97,1),0)</f>
        <v>0</v>
      </c>
      <c r="AW97" s="71" t="n">
        <f aca="false">IFERROR(INDEX(AJ97:AO97,SMALL(IF(AD97:AI97=AV97,COLUMN(AD97:AI97)-COLUMN(AD97)+1),COUNTIF(AP97:AP97,AV97))),0)</f>
        <v>0</v>
      </c>
      <c r="AX97" s="72" t="n">
        <f aca="false">IFERROR(INDEX(X97:AC97,SMALL(IF(AD97:AI97=AY97,COLUMN(AD97:AI97)-COLUMN(AD97)+1),COUNTIF(AP97:AQ97,AY97))),0)</f>
        <v>0</v>
      </c>
      <c r="AY97" s="72" t="n">
        <f aca="false">IFERROR(LARGE(AD97:AI97,2),0)</f>
        <v>0</v>
      </c>
      <c r="AZ97" s="73" t="n">
        <f aca="false">IFERROR(INDEX(AJ97:AO97,SMALL(IF(AD97:AI97=AY97,COLUMN(AD97:AI97)-COLUMN(AD97)+1),COUNTIF(AP97:AQ97,AY97))),0)</f>
        <v>0</v>
      </c>
      <c r="BA97" s="74" t="n">
        <f aca="false">IFERROR(INDEX(X97:AC97,SMALL(IF(AD97:AI97=BB97,COLUMN(AD97:AI97)-COLUMN(AD97)+1),COUNTIF(AP97:AR97,BB97))),0)</f>
        <v>0</v>
      </c>
      <c r="BB97" s="74" t="n">
        <f aca="false">IFERROR(LARGE(AD97:AI97,3),0)</f>
        <v>0</v>
      </c>
      <c r="BC97" s="74" t="n">
        <f aca="false">IFERROR(INDEX(AJ97:AO97,SMALL(IF(AD97:AI97=BB97,COLUMN(AD97:AI97)-COLUMN(AD97)+1),COUNTIF(AP97:AR97,BB97))),0)</f>
        <v>0</v>
      </c>
      <c r="BD97" s="75" t="n">
        <f aca="false">IFERROR(INDEX(X97:AC97,SMALL(IF(AD97:AI97=BE97,COLUMN(AD97:AI97)-COLUMN(AD97)+1),COUNTIF(AP97:AS97,BE97))),0)</f>
        <v>0</v>
      </c>
      <c r="BE97" s="75" t="n">
        <f aca="false">IFERROR(LARGE(AD97:AI97,4),0)</f>
        <v>0</v>
      </c>
      <c r="BF97" s="75" t="n">
        <f aca="false">IFERROR(INDEX(AJ97:AO97,SMALL(IF(AD97:AI97=BE97,COLUMN(AD97:AI97)-COLUMN(AD97)+1),COUNTIF(AP97:AS97,BE97))),0)</f>
        <v>0</v>
      </c>
      <c r="BG97" s="76" t="n">
        <f aca="false">IFERROR(INDEX(X97:AC97,SMALL(IF(AD97:AI97=BH97,COLUMN(AD97:AI97)-COLUMN(AD97)+1),COUNTIF(AP97:AT97,BH97))),0)</f>
        <v>0</v>
      </c>
      <c r="BH97" s="76" t="n">
        <f aca="false">IFERROR(LARGE(AD97:AI97,5),0)</f>
        <v>0</v>
      </c>
      <c r="BI97" s="76" t="n">
        <f aca="false">IFERROR(INDEX(AJ97:AO97,SMALL(IF(AD97:AI97=BH97,COLUMN(AD97:AI97)-COLUMN(AD97)+1),COUNTIF(AP97:AT97,BH97))),0)</f>
        <v>0</v>
      </c>
      <c r="BJ97" s="77" t="n">
        <f aca="false">IF(COUNTIF(AD97:AI97,0)=0,IF(COUNTIFS(AD97:AI97,"*F*")=0,SUM(LARGE(AD97:AI97,{1,2,3,4,5})),IF(COUNTIFS(AD97:AI97,"*F*")=1,SUM(LARGE(AD97:AI97,{1,2,3,4,5})),IF(COUNTIFS(AD97:AI97,"*F*")=2,"C",IF(COUNTIFS(AD97:AI97,"*F*")&gt;2,"F")))),IF(COUNTIFS(AD97:AH97,"*F*")=0,SUM(AD97:AH97),IF(COUNTIFS(AD97:AH97,"*F*")=1,"C",IF(COUNTIFS(AD97:AH97,"*F*")&gt;=2,"F"))))</f>
        <v>0</v>
      </c>
      <c r="BK97" s="78" t="n">
        <f aca="false">IFERROR(BJ97/5,BJ97)</f>
        <v>0</v>
      </c>
    </row>
    <row r="98" customFormat="false" ht="15" hidden="false" customHeight="false" outlineLevel="0" collapsed="false">
      <c r="A98" s="64" t="n">
        <v>96</v>
      </c>
      <c r="B98" s="65" t="s">
        <v>12</v>
      </c>
      <c r="C98" s="79"/>
      <c r="D98" s="79"/>
      <c r="E98" s="50"/>
      <c r="F98" s="44"/>
      <c r="G98" s="44"/>
      <c r="H98" s="44"/>
      <c r="I98" s="44"/>
      <c r="J98" s="44"/>
      <c r="K98" s="44"/>
      <c r="L98" s="44"/>
      <c r="M98" s="44"/>
      <c r="N98" s="44"/>
      <c r="O98" s="44"/>
      <c r="P98" s="44"/>
      <c r="Q98" s="44"/>
      <c r="R98" s="44"/>
      <c r="S98" s="44"/>
      <c r="T98" s="44"/>
      <c r="U98" s="44"/>
      <c r="V98" s="44"/>
      <c r="W98" s="44"/>
      <c r="X98" s="67" t="n">
        <f aca="false">F98</f>
        <v>0</v>
      </c>
      <c r="Y98" s="67" t="n">
        <f aca="false">I98</f>
        <v>0</v>
      </c>
      <c r="Z98" s="67" t="n">
        <f aca="false">L98</f>
        <v>0</v>
      </c>
      <c r="AA98" s="67" t="n">
        <f aca="false">O98</f>
        <v>0</v>
      </c>
      <c r="AB98" s="67" t="n">
        <f aca="false">R98</f>
        <v>0</v>
      </c>
      <c r="AC98" s="67" t="n">
        <f aca="false">U98</f>
        <v>0</v>
      </c>
      <c r="AD98" s="68" t="n">
        <f aca="false">G98</f>
        <v>0</v>
      </c>
      <c r="AE98" s="68" t="n">
        <f aca="false">J98</f>
        <v>0</v>
      </c>
      <c r="AF98" s="68" t="n">
        <f aca="false">M98</f>
        <v>0</v>
      </c>
      <c r="AG98" s="68" t="n">
        <f aca="false">P98</f>
        <v>0</v>
      </c>
      <c r="AH98" s="68" t="n">
        <f aca="false">S98</f>
        <v>0</v>
      </c>
      <c r="AI98" s="68" t="n">
        <f aca="false">V98</f>
        <v>0</v>
      </c>
      <c r="AJ98" s="69" t="n">
        <f aca="false">H98</f>
        <v>0</v>
      </c>
      <c r="AK98" s="69" t="n">
        <f aca="false">K98</f>
        <v>0</v>
      </c>
      <c r="AL98" s="69" t="n">
        <f aca="false">N98</f>
        <v>0</v>
      </c>
      <c r="AM98" s="69" t="n">
        <f aca="false">Q98</f>
        <v>0</v>
      </c>
      <c r="AN98" s="69" t="n">
        <f aca="false">T98</f>
        <v>0</v>
      </c>
      <c r="AO98" s="69" t="n">
        <f aca="false">W98</f>
        <v>0</v>
      </c>
      <c r="AP98" s="70" t="n">
        <f aca="false">IFERROR(LARGE(AD98:AI98,1),0)</f>
        <v>0</v>
      </c>
      <c r="AQ98" s="70" t="n">
        <f aca="false">IFERROR(LARGE(AD98:AI98,2),0)</f>
        <v>0</v>
      </c>
      <c r="AR98" s="70" t="n">
        <f aca="false">IFERROR(LARGE(AD98:AI98,3),0)</f>
        <v>0</v>
      </c>
      <c r="AS98" s="70" t="n">
        <f aca="false">IFERROR(LARGE(AD98:AI98,4),0)</f>
        <v>0</v>
      </c>
      <c r="AT98" s="70" t="n">
        <f aca="false">IFERROR(LARGE(AD98:AI98,5),0)</f>
        <v>0</v>
      </c>
      <c r="AU98" s="71" t="n">
        <f aca="false">IFERROR(INDEX(X98:AC98,SMALL(IF(AD98:AI98=AV98,COLUMN(AD98:AI98)-COLUMN(AD98)+1),COUNTIF(AP98:AP98,AV98))),0)</f>
        <v>0</v>
      </c>
      <c r="AV98" s="71" t="n">
        <f aca="false">IFERROR(LARGE(AD98:AI98,1),0)</f>
        <v>0</v>
      </c>
      <c r="AW98" s="71" t="n">
        <f aca="false">IFERROR(INDEX(AJ98:AO98,SMALL(IF(AD98:AI98=AV98,COLUMN(AD98:AI98)-COLUMN(AD98)+1),COUNTIF(AP98:AP98,AV98))),0)</f>
        <v>0</v>
      </c>
      <c r="AX98" s="72" t="n">
        <f aca="false">IFERROR(INDEX(X98:AC98,SMALL(IF(AD98:AI98=AY98,COLUMN(AD98:AI98)-COLUMN(AD98)+1),COUNTIF(AP98:AQ98,AY98))),0)</f>
        <v>0</v>
      </c>
      <c r="AY98" s="72" t="n">
        <f aca="false">IFERROR(LARGE(AD98:AI98,2),0)</f>
        <v>0</v>
      </c>
      <c r="AZ98" s="73" t="n">
        <f aca="false">IFERROR(INDEX(AJ98:AO98,SMALL(IF(AD98:AI98=AY98,COLUMN(AD98:AI98)-COLUMN(AD98)+1),COUNTIF(AP98:AQ98,AY98))),0)</f>
        <v>0</v>
      </c>
      <c r="BA98" s="74" t="n">
        <f aca="false">IFERROR(INDEX(X98:AC98,SMALL(IF(AD98:AI98=BB98,COLUMN(AD98:AI98)-COLUMN(AD98)+1),COUNTIF(AP98:AR98,BB98))),0)</f>
        <v>0</v>
      </c>
      <c r="BB98" s="74" t="n">
        <f aca="false">IFERROR(LARGE(AD98:AI98,3),0)</f>
        <v>0</v>
      </c>
      <c r="BC98" s="74" t="n">
        <f aca="false">IFERROR(INDEX(AJ98:AO98,SMALL(IF(AD98:AI98=BB98,COLUMN(AD98:AI98)-COLUMN(AD98)+1),COUNTIF(AP98:AR98,BB98))),0)</f>
        <v>0</v>
      </c>
      <c r="BD98" s="75" t="n">
        <f aca="false">IFERROR(INDEX(X98:AC98,SMALL(IF(AD98:AI98=BE98,COLUMN(AD98:AI98)-COLUMN(AD98)+1),COUNTIF(AP98:AS98,BE98))),0)</f>
        <v>0</v>
      </c>
      <c r="BE98" s="75" t="n">
        <f aca="false">IFERROR(LARGE(AD98:AI98,4),0)</f>
        <v>0</v>
      </c>
      <c r="BF98" s="75" t="n">
        <f aca="false">IFERROR(INDEX(AJ98:AO98,SMALL(IF(AD98:AI98=BE98,COLUMN(AD98:AI98)-COLUMN(AD98)+1),COUNTIF(AP98:AS98,BE98))),0)</f>
        <v>0</v>
      </c>
      <c r="BG98" s="76" t="n">
        <f aca="false">IFERROR(INDEX(X98:AC98,SMALL(IF(AD98:AI98=BH98,COLUMN(AD98:AI98)-COLUMN(AD98)+1),COUNTIF(AP98:AT98,BH98))),0)</f>
        <v>0</v>
      </c>
      <c r="BH98" s="76" t="n">
        <f aca="false">IFERROR(LARGE(AD98:AI98,5),0)</f>
        <v>0</v>
      </c>
      <c r="BI98" s="76" t="n">
        <f aca="false">IFERROR(INDEX(AJ98:AO98,SMALL(IF(AD98:AI98=BH98,COLUMN(AD98:AI98)-COLUMN(AD98)+1),COUNTIF(AP98:AT98,BH98))),0)</f>
        <v>0</v>
      </c>
      <c r="BJ98" s="77" t="n">
        <f aca="false">IF(COUNTIF(AD98:AI98,0)=0,IF(COUNTIFS(AD98:AI98,"*F*")=0,SUM(LARGE(AD98:AI98,{1,2,3,4,5})),IF(COUNTIFS(AD98:AI98,"*F*")=1,SUM(LARGE(AD98:AI98,{1,2,3,4,5})),IF(COUNTIFS(AD98:AI98,"*F*")=2,"C",IF(COUNTIFS(AD98:AI98,"*F*")&gt;2,"F")))),IF(COUNTIFS(AD98:AH98,"*F*")=0,SUM(AD98:AH98),IF(COUNTIFS(AD98:AH98,"*F*")=1,"C",IF(COUNTIFS(AD98:AH98,"*F*")&gt;=2,"F"))))</f>
        <v>0</v>
      </c>
      <c r="BK98" s="78" t="n">
        <f aca="false">IFERROR(BJ98/5,BJ98)</f>
        <v>0</v>
      </c>
    </row>
    <row r="99" customFormat="false" ht="15" hidden="false" customHeight="false" outlineLevel="0" collapsed="false">
      <c r="A99" s="64" t="n">
        <v>97</v>
      </c>
      <c r="B99" s="65" t="s">
        <v>12</v>
      </c>
      <c r="C99" s="79"/>
      <c r="D99" s="79"/>
      <c r="E99" s="50"/>
      <c r="F99" s="44"/>
      <c r="G99" s="44"/>
      <c r="H99" s="44"/>
      <c r="I99" s="44"/>
      <c r="J99" s="44"/>
      <c r="K99" s="44"/>
      <c r="L99" s="44"/>
      <c r="M99" s="44"/>
      <c r="N99" s="44"/>
      <c r="O99" s="44"/>
      <c r="P99" s="44"/>
      <c r="Q99" s="44"/>
      <c r="R99" s="44"/>
      <c r="S99" s="44"/>
      <c r="T99" s="44"/>
      <c r="U99" s="44"/>
      <c r="V99" s="44"/>
      <c r="W99" s="44"/>
      <c r="X99" s="67" t="n">
        <f aca="false">F99</f>
        <v>0</v>
      </c>
      <c r="Y99" s="67" t="n">
        <f aca="false">I99</f>
        <v>0</v>
      </c>
      <c r="Z99" s="67" t="n">
        <f aca="false">L99</f>
        <v>0</v>
      </c>
      <c r="AA99" s="67" t="n">
        <f aca="false">O99</f>
        <v>0</v>
      </c>
      <c r="AB99" s="67" t="n">
        <f aca="false">R99</f>
        <v>0</v>
      </c>
      <c r="AC99" s="67" t="n">
        <f aca="false">U99</f>
        <v>0</v>
      </c>
      <c r="AD99" s="68" t="n">
        <f aca="false">G99</f>
        <v>0</v>
      </c>
      <c r="AE99" s="68" t="n">
        <f aca="false">J99</f>
        <v>0</v>
      </c>
      <c r="AF99" s="68" t="n">
        <f aca="false">M99</f>
        <v>0</v>
      </c>
      <c r="AG99" s="68" t="n">
        <f aca="false">P99</f>
        <v>0</v>
      </c>
      <c r="AH99" s="68" t="n">
        <f aca="false">S99</f>
        <v>0</v>
      </c>
      <c r="AI99" s="68" t="n">
        <f aca="false">V99</f>
        <v>0</v>
      </c>
      <c r="AJ99" s="69" t="n">
        <f aca="false">H99</f>
        <v>0</v>
      </c>
      <c r="AK99" s="69" t="n">
        <f aca="false">K99</f>
        <v>0</v>
      </c>
      <c r="AL99" s="69" t="n">
        <f aca="false">N99</f>
        <v>0</v>
      </c>
      <c r="AM99" s="69" t="n">
        <f aca="false">Q99</f>
        <v>0</v>
      </c>
      <c r="AN99" s="69" t="n">
        <f aca="false">T99</f>
        <v>0</v>
      </c>
      <c r="AO99" s="69" t="n">
        <f aca="false">W99</f>
        <v>0</v>
      </c>
      <c r="AP99" s="70" t="n">
        <f aca="false">IFERROR(LARGE(AD99:AI99,1),0)</f>
        <v>0</v>
      </c>
      <c r="AQ99" s="70" t="n">
        <f aca="false">IFERROR(LARGE(AD99:AI99,2),0)</f>
        <v>0</v>
      </c>
      <c r="AR99" s="70" t="n">
        <f aca="false">IFERROR(LARGE(AD99:AI99,3),0)</f>
        <v>0</v>
      </c>
      <c r="AS99" s="70" t="n">
        <f aca="false">IFERROR(LARGE(AD99:AI99,4),0)</f>
        <v>0</v>
      </c>
      <c r="AT99" s="70" t="n">
        <f aca="false">IFERROR(LARGE(AD99:AI99,5),0)</f>
        <v>0</v>
      </c>
      <c r="AU99" s="71" t="n">
        <f aca="false">IFERROR(INDEX(X99:AC99,SMALL(IF(AD99:AI99=AV99,COLUMN(AD99:AI99)-COLUMN(AD99)+1),COUNTIF(AP99:AP99,AV99))),0)</f>
        <v>0</v>
      </c>
      <c r="AV99" s="71" t="n">
        <f aca="false">IFERROR(LARGE(AD99:AI99,1),0)</f>
        <v>0</v>
      </c>
      <c r="AW99" s="71" t="n">
        <f aca="false">IFERROR(INDEX(AJ99:AO99,SMALL(IF(AD99:AI99=AV99,COLUMN(AD99:AI99)-COLUMN(AD99)+1),COUNTIF(AP99:AP99,AV99))),0)</f>
        <v>0</v>
      </c>
      <c r="AX99" s="72" t="n">
        <f aca="false">IFERROR(INDEX(X99:AC99,SMALL(IF(AD99:AI99=AY99,COLUMN(AD99:AI99)-COLUMN(AD99)+1),COUNTIF(AP99:AQ99,AY99))),0)</f>
        <v>0</v>
      </c>
      <c r="AY99" s="72" t="n">
        <f aca="false">IFERROR(LARGE(AD99:AI99,2),0)</f>
        <v>0</v>
      </c>
      <c r="AZ99" s="73" t="n">
        <f aca="false">IFERROR(INDEX(AJ99:AO99,SMALL(IF(AD99:AI99=AY99,COLUMN(AD99:AI99)-COLUMN(AD99)+1),COUNTIF(AP99:AQ99,AY99))),0)</f>
        <v>0</v>
      </c>
      <c r="BA99" s="74" t="n">
        <f aca="false">IFERROR(INDEX(X99:AC99,SMALL(IF(AD99:AI99=BB99,COLUMN(AD99:AI99)-COLUMN(AD99)+1),COUNTIF(AP99:AR99,BB99))),0)</f>
        <v>0</v>
      </c>
      <c r="BB99" s="74" t="n">
        <f aca="false">IFERROR(LARGE(AD99:AI99,3),0)</f>
        <v>0</v>
      </c>
      <c r="BC99" s="74" t="n">
        <f aca="false">IFERROR(INDEX(AJ99:AO99,SMALL(IF(AD99:AI99=BB99,COLUMN(AD99:AI99)-COLUMN(AD99)+1),COUNTIF(AP99:AR99,BB99))),0)</f>
        <v>0</v>
      </c>
      <c r="BD99" s="75" t="n">
        <f aca="false">IFERROR(INDEX(X99:AC99,SMALL(IF(AD99:AI99=BE99,COLUMN(AD99:AI99)-COLUMN(AD99)+1),COUNTIF(AP99:AS99,BE99))),0)</f>
        <v>0</v>
      </c>
      <c r="BE99" s="75" t="n">
        <f aca="false">IFERROR(LARGE(AD99:AI99,4),0)</f>
        <v>0</v>
      </c>
      <c r="BF99" s="75" t="n">
        <f aca="false">IFERROR(INDEX(AJ99:AO99,SMALL(IF(AD99:AI99=BE99,COLUMN(AD99:AI99)-COLUMN(AD99)+1),COUNTIF(AP99:AS99,BE99))),0)</f>
        <v>0</v>
      </c>
      <c r="BG99" s="76" t="n">
        <f aca="false">IFERROR(INDEX(X99:AC99,SMALL(IF(AD99:AI99=BH99,COLUMN(AD99:AI99)-COLUMN(AD99)+1),COUNTIF(AP99:AT99,BH99))),0)</f>
        <v>0</v>
      </c>
      <c r="BH99" s="76" t="n">
        <f aca="false">IFERROR(LARGE(AD99:AI99,5),0)</f>
        <v>0</v>
      </c>
      <c r="BI99" s="76" t="n">
        <f aca="false">IFERROR(INDEX(AJ99:AO99,SMALL(IF(AD99:AI99=BH99,COLUMN(AD99:AI99)-COLUMN(AD99)+1),COUNTIF(AP99:AT99,BH99))),0)</f>
        <v>0</v>
      </c>
      <c r="BJ99" s="77" t="n">
        <f aca="false">IF(COUNTIF(AD99:AI99,0)=0,IF(COUNTIFS(AD99:AI99,"*F*")=0,SUM(LARGE(AD99:AI99,{1,2,3,4,5})),IF(COUNTIFS(AD99:AI99,"*F*")=1,SUM(LARGE(AD99:AI99,{1,2,3,4,5})),IF(COUNTIFS(AD99:AI99,"*F*")=2,"C",IF(COUNTIFS(AD99:AI99,"*F*")&gt;2,"F")))),IF(COUNTIFS(AD99:AH99,"*F*")=0,SUM(AD99:AH99),IF(COUNTIFS(AD99:AH99,"*F*")=1,"C",IF(COUNTIFS(AD99:AH99,"*F*")&gt;=2,"F"))))</f>
        <v>0</v>
      </c>
      <c r="BK99" s="78" t="n">
        <f aca="false">IFERROR(BJ99/5,BJ99)</f>
        <v>0</v>
      </c>
    </row>
    <row r="100" customFormat="false" ht="15" hidden="false" customHeight="false" outlineLevel="0" collapsed="false">
      <c r="A100" s="64" t="n">
        <v>98</v>
      </c>
      <c r="B100" s="65" t="s">
        <v>12</v>
      </c>
      <c r="C100" s="79"/>
      <c r="D100" s="79"/>
      <c r="E100" s="50"/>
      <c r="F100" s="44"/>
      <c r="G100" s="44"/>
      <c r="H100" s="44"/>
      <c r="I100" s="44"/>
      <c r="J100" s="44"/>
      <c r="K100" s="44"/>
      <c r="L100" s="44"/>
      <c r="M100" s="44"/>
      <c r="N100" s="44"/>
      <c r="O100" s="44"/>
      <c r="P100" s="44"/>
      <c r="Q100" s="44"/>
      <c r="R100" s="44"/>
      <c r="S100" s="44"/>
      <c r="T100" s="44"/>
      <c r="U100" s="44"/>
      <c r="V100" s="44"/>
      <c r="W100" s="44"/>
      <c r="X100" s="67" t="n">
        <f aca="false">F100</f>
        <v>0</v>
      </c>
      <c r="Y100" s="67" t="n">
        <f aca="false">I100</f>
        <v>0</v>
      </c>
      <c r="Z100" s="67" t="n">
        <f aca="false">L100</f>
        <v>0</v>
      </c>
      <c r="AA100" s="67" t="n">
        <f aca="false">O100</f>
        <v>0</v>
      </c>
      <c r="AB100" s="67" t="n">
        <f aca="false">R100</f>
        <v>0</v>
      </c>
      <c r="AC100" s="67" t="n">
        <f aca="false">U100</f>
        <v>0</v>
      </c>
      <c r="AD100" s="68" t="n">
        <f aca="false">G100</f>
        <v>0</v>
      </c>
      <c r="AE100" s="68" t="n">
        <f aca="false">J100</f>
        <v>0</v>
      </c>
      <c r="AF100" s="68" t="n">
        <f aca="false">M100</f>
        <v>0</v>
      </c>
      <c r="AG100" s="68" t="n">
        <f aca="false">P100</f>
        <v>0</v>
      </c>
      <c r="AH100" s="68" t="n">
        <f aca="false">S100</f>
        <v>0</v>
      </c>
      <c r="AI100" s="68" t="n">
        <f aca="false">V100</f>
        <v>0</v>
      </c>
      <c r="AJ100" s="69" t="n">
        <f aca="false">H100</f>
        <v>0</v>
      </c>
      <c r="AK100" s="69" t="n">
        <f aca="false">K100</f>
        <v>0</v>
      </c>
      <c r="AL100" s="69" t="n">
        <f aca="false">N100</f>
        <v>0</v>
      </c>
      <c r="AM100" s="69" t="n">
        <f aca="false">Q100</f>
        <v>0</v>
      </c>
      <c r="AN100" s="69" t="n">
        <f aca="false">T100</f>
        <v>0</v>
      </c>
      <c r="AO100" s="69" t="n">
        <f aca="false">W100</f>
        <v>0</v>
      </c>
      <c r="AP100" s="70" t="n">
        <f aca="false">IFERROR(LARGE(AD100:AI100,1),0)</f>
        <v>0</v>
      </c>
      <c r="AQ100" s="70" t="n">
        <f aca="false">IFERROR(LARGE(AD100:AI100,2),0)</f>
        <v>0</v>
      </c>
      <c r="AR100" s="70" t="n">
        <f aca="false">IFERROR(LARGE(AD100:AI100,3),0)</f>
        <v>0</v>
      </c>
      <c r="AS100" s="70" t="n">
        <f aca="false">IFERROR(LARGE(AD100:AI100,4),0)</f>
        <v>0</v>
      </c>
      <c r="AT100" s="70" t="n">
        <f aca="false">IFERROR(LARGE(AD100:AI100,5),0)</f>
        <v>0</v>
      </c>
      <c r="AU100" s="71" t="n">
        <f aca="false">IFERROR(INDEX(X100:AC100,SMALL(IF(AD100:AI100=AV100,COLUMN(AD100:AI100)-COLUMN(AD100)+1),COUNTIF(AP100:AP100,AV100))),0)</f>
        <v>0</v>
      </c>
      <c r="AV100" s="71" t="n">
        <f aca="false">IFERROR(LARGE(AD100:AI100,1),0)</f>
        <v>0</v>
      </c>
      <c r="AW100" s="71" t="n">
        <f aca="false">IFERROR(INDEX(AJ100:AO100,SMALL(IF(AD100:AI100=AV100,COLUMN(AD100:AI100)-COLUMN(AD100)+1),COUNTIF(AP100:AP100,AV100))),0)</f>
        <v>0</v>
      </c>
      <c r="AX100" s="72" t="n">
        <f aca="false">IFERROR(INDEX(X100:AC100,SMALL(IF(AD100:AI100=AY100,COLUMN(AD100:AI100)-COLUMN(AD100)+1),COUNTIF(AP100:AQ100,AY100))),0)</f>
        <v>0</v>
      </c>
      <c r="AY100" s="72" t="n">
        <f aca="false">IFERROR(LARGE(AD100:AI100,2),0)</f>
        <v>0</v>
      </c>
      <c r="AZ100" s="73" t="n">
        <f aca="false">IFERROR(INDEX(AJ100:AO100,SMALL(IF(AD100:AI100=AY100,COLUMN(AD100:AI100)-COLUMN(AD100)+1),COUNTIF(AP100:AQ100,AY100))),0)</f>
        <v>0</v>
      </c>
      <c r="BA100" s="74" t="n">
        <f aca="false">IFERROR(INDEX(X100:AC100,SMALL(IF(AD100:AI100=BB100,COLUMN(AD100:AI100)-COLUMN(AD100)+1),COUNTIF(AP100:AR100,BB100))),0)</f>
        <v>0</v>
      </c>
      <c r="BB100" s="74" t="n">
        <f aca="false">IFERROR(LARGE(AD100:AI100,3),0)</f>
        <v>0</v>
      </c>
      <c r="BC100" s="74" t="n">
        <f aca="false">IFERROR(INDEX(AJ100:AO100,SMALL(IF(AD100:AI100=BB100,COLUMN(AD100:AI100)-COLUMN(AD100)+1),COUNTIF(AP100:AR100,BB100))),0)</f>
        <v>0</v>
      </c>
      <c r="BD100" s="75" t="n">
        <f aca="false">IFERROR(INDEX(X100:AC100,SMALL(IF(AD100:AI100=BE100,COLUMN(AD100:AI100)-COLUMN(AD100)+1),COUNTIF(AP100:AS100,BE100))),0)</f>
        <v>0</v>
      </c>
      <c r="BE100" s="75" t="n">
        <f aca="false">IFERROR(LARGE(AD100:AI100,4),0)</f>
        <v>0</v>
      </c>
      <c r="BF100" s="75" t="n">
        <f aca="false">IFERROR(INDEX(AJ100:AO100,SMALL(IF(AD100:AI100=BE100,COLUMN(AD100:AI100)-COLUMN(AD100)+1),COUNTIF(AP100:AS100,BE100))),0)</f>
        <v>0</v>
      </c>
      <c r="BG100" s="76" t="n">
        <f aca="false">IFERROR(INDEX(X100:AC100,SMALL(IF(AD100:AI100=BH100,COLUMN(AD100:AI100)-COLUMN(AD100)+1),COUNTIF(AP100:AT100,BH100))),0)</f>
        <v>0</v>
      </c>
      <c r="BH100" s="76" t="n">
        <f aca="false">IFERROR(LARGE(AD100:AI100,5),0)</f>
        <v>0</v>
      </c>
      <c r="BI100" s="76" t="n">
        <f aca="false">IFERROR(INDEX(AJ100:AO100,SMALL(IF(AD100:AI100=BH100,COLUMN(AD100:AI100)-COLUMN(AD100)+1),COUNTIF(AP100:AT100,BH100))),0)</f>
        <v>0</v>
      </c>
      <c r="BJ100" s="77" t="n">
        <f aca="false">IF(COUNTIF(AD100:AI100,0)=0,IF(COUNTIFS(AD100:AI100,"*F*")=0,SUM(LARGE(AD100:AI100,{1,2,3,4,5})),IF(COUNTIFS(AD100:AI100,"*F*")=1,SUM(LARGE(AD100:AI100,{1,2,3,4,5})),IF(COUNTIFS(AD100:AI100,"*F*")=2,"C",IF(COUNTIFS(AD100:AI100,"*F*")&gt;2,"F")))),IF(COUNTIFS(AD100:AH100,"*F*")=0,SUM(AD100:AH100),IF(COUNTIFS(AD100:AH100,"*F*")=1,"C",IF(COUNTIFS(AD100:AH100,"*F*")&gt;=2,"F"))))</f>
        <v>0</v>
      </c>
      <c r="BK100" s="78" t="n">
        <f aca="false">IFERROR(BJ100/5,BJ100)</f>
        <v>0</v>
      </c>
    </row>
    <row r="101" customFormat="false" ht="15" hidden="false" customHeight="false" outlineLevel="0" collapsed="false">
      <c r="A101" s="64" t="n">
        <v>99</v>
      </c>
      <c r="B101" s="65" t="s">
        <v>12</v>
      </c>
      <c r="C101" s="79"/>
      <c r="D101" s="79"/>
      <c r="E101" s="50"/>
      <c r="F101" s="44"/>
      <c r="G101" s="44"/>
      <c r="H101" s="44"/>
      <c r="I101" s="44"/>
      <c r="J101" s="44"/>
      <c r="K101" s="44"/>
      <c r="L101" s="44"/>
      <c r="M101" s="44"/>
      <c r="N101" s="44"/>
      <c r="O101" s="44"/>
      <c r="P101" s="44"/>
      <c r="Q101" s="44"/>
      <c r="R101" s="44"/>
      <c r="S101" s="44"/>
      <c r="T101" s="44"/>
      <c r="U101" s="44"/>
      <c r="V101" s="44"/>
      <c r="W101" s="44"/>
      <c r="X101" s="67" t="n">
        <f aca="false">F101</f>
        <v>0</v>
      </c>
      <c r="Y101" s="67" t="n">
        <f aca="false">I101</f>
        <v>0</v>
      </c>
      <c r="Z101" s="67" t="n">
        <f aca="false">L101</f>
        <v>0</v>
      </c>
      <c r="AA101" s="67" t="n">
        <f aca="false">O101</f>
        <v>0</v>
      </c>
      <c r="AB101" s="67" t="n">
        <f aca="false">R101</f>
        <v>0</v>
      </c>
      <c r="AC101" s="67" t="n">
        <f aca="false">U101</f>
        <v>0</v>
      </c>
      <c r="AD101" s="68" t="n">
        <f aca="false">G101</f>
        <v>0</v>
      </c>
      <c r="AE101" s="68" t="n">
        <f aca="false">J101</f>
        <v>0</v>
      </c>
      <c r="AF101" s="68" t="n">
        <f aca="false">M101</f>
        <v>0</v>
      </c>
      <c r="AG101" s="68" t="n">
        <f aca="false">P101</f>
        <v>0</v>
      </c>
      <c r="AH101" s="68" t="n">
        <f aca="false">S101</f>
        <v>0</v>
      </c>
      <c r="AI101" s="68" t="n">
        <f aca="false">V101</f>
        <v>0</v>
      </c>
      <c r="AJ101" s="69" t="n">
        <f aca="false">H101</f>
        <v>0</v>
      </c>
      <c r="AK101" s="69" t="n">
        <f aca="false">K101</f>
        <v>0</v>
      </c>
      <c r="AL101" s="69" t="n">
        <f aca="false">N101</f>
        <v>0</v>
      </c>
      <c r="AM101" s="69" t="n">
        <f aca="false">Q101</f>
        <v>0</v>
      </c>
      <c r="AN101" s="69" t="n">
        <f aca="false">T101</f>
        <v>0</v>
      </c>
      <c r="AO101" s="69" t="n">
        <f aca="false">W101</f>
        <v>0</v>
      </c>
      <c r="AP101" s="70" t="n">
        <f aca="false">IFERROR(LARGE(AD101:AI101,1),0)</f>
        <v>0</v>
      </c>
      <c r="AQ101" s="70" t="n">
        <f aca="false">IFERROR(LARGE(AD101:AI101,2),0)</f>
        <v>0</v>
      </c>
      <c r="AR101" s="70" t="n">
        <f aca="false">IFERROR(LARGE(AD101:AI101,3),0)</f>
        <v>0</v>
      </c>
      <c r="AS101" s="70" t="n">
        <f aca="false">IFERROR(LARGE(AD101:AI101,4),0)</f>
        <v>0</v>
      </c>
      <c r="AT101" s="70" t="n">
        <f aca="false">IFERROR(LARGE(AD101:AI101,5),0)</f>
        <v>0</v>
      </c>
      <c r="AU101" s="71" t="n">
        <f aca="false">IFERROR(INDEX(X101:AC101,SMALL(IF(AD101:AI101=AV101,COLUMN(AD101:AI101)-COLUMN(AD101)+1),COUNTIF(AP101:AP101,AV101))),0)</f>
        <v>0</v>
      </c>
      <c r="AV101" s="71" t="n">
        <f aca="false">IFERROR(LARGE(AD101:AI101,1),0)</f>
        <v>0</v>
      </c>
      <c r="AW101" s="71" t="n">
        <f aca="false">IFERROR(INDEX(AJ101:AO101,SMALL(IF(AD101:AI101=AV101,COLUMN(AD101:AI101)-COLUMN(AD101)+1),COUNTIF(AP101:AP101,AV101))),0)</f>
        <v>0</v>
      </c>
      <c r="AX101" s="72" t="n">
        <f aca="false">IFERROR(INDEX(X101:AC101,SMALL(IF(AD101:AI101=AY101,COLUMN(AD101:AI101)-COLUMN(AD101)+1),COUNTIF(AP101:AQ101,AY101))),0)</f>
        <v>0</v>
      </c>
      <c r="AY101" s="72" t="n">
        <f aca="false">IFERROR(LARGE(AD101:AI101,2),0)</f>
        <v>0</v>
      </c>
      <c r="AZ101" s="73" t="n">
        <f aca="false">IFERROR(INDEX(AJ101:AO101,SMALL(IF(AD101:AI101=AY101,COLUMN(AD101:AI101)-COLUMN(AD101)+1),COUNTIF(AP101:AQ101,AY101))),0)</f>
        <v>0</v>
      </c>
      <c r="BA101" s="74" t="n">
        <f aca="false">IFERROR(INDEX(X101:AC101,SMALL(IF(AD101:AI101=BB101,COLUMN(AD101:AI101)-COLUMN(AD101)+1),COUNTIF(AP101:AR101,BB101))),0)</f>
        <v>0</v>
      </c>
      <c r="BB101" s="74" t="n">
        <f aca="false">IFERROR(LARGE(AD101:AI101,3),0)</f>
        <v>0</v>
      </c>
      <c r="BC101" s="74" t="n">
        <f aca="false">IFERROR(INDEX(AJ101:AO101,SMALL(IF(AD101:AI101=BB101,COLUMN(AD101:AI101)-COLUMN(AD101)+1),COUNTIF(AP101:AR101,BB101))),0)</f>
        <v>0</v>
      </c>
      <c r="BD101" s="75" t="n">
        <f aca="false">IFERROR(INDEX(X101:AC101,SMALL(IF(AD101:AI101=BE101,COLUMN(AD101:AI101)-COLUMN(AD101)+1),COUNTIF(AP101:AS101,BE101))),0)</f>
        <v>0</v>
      </c>
      <c r="BE101" s="75" t="n">
        <f aca="false">IFERROR(LARGE(AD101:AI101,4),0)</f>
        <v>0</v>
      </c>
      <c r="BF101" s="75" t="n">
        <f aca="false">IFERROR(INDEX(AJ101:AO101,SMALL(IF(AD101:AI101=BE101,COLUMN(AD101:AI101)-COLUMN(AD101)+1),COUNTIF(AP101:AS101,BE101))),0)</f>
        <v>0</v>
      </c>
      <c r="BG101" s="76" t="n">
        <f aca="false">IFERROR(INDEX(X101:AC101,SMALL(IF(AD101:AI101=BH101,COLUMN(AD101:AI101)-COLUMN(AD101)+1),COUNTIF(AP101:AT101,BH101))),0)</f>
        <v>0</v>
      </c>
      <c r="BH101" s="76" t="n">
        <f aca="false">IFERROR(LARGE(AD101:AI101,5),0)</f>
        <v>0</v>
      </c>
      <c r="BI101" s="76" t="n">
        <f aca="false">IFERROR(INDEX(AJ101:AO101,SMALL(IF(AD101:AI101=BH101,COLUMN(AD101:AI101)-COLUMN(AD101)+1),COUNTIF(AP101:AT101,BH101))),0)</f>
        <v>0</v>
      </c>
      <c r="BJ101" s="77" t="n">
        <f aca="false">IF(COUNTIF(AD101:AI101,0)=0,IF(COUNTIFS(AD101:AI101,"*F*")=0,SUM(LARGE(AD101:AI101,{1,2,3,4,5})),IF(COUNTIFS(AD101:AI101,"*F*")=1,SUM(LARGE(AD101:AI101,{1,2,3,4,5})),IF(COUNTIFS(AD101:AI101,"*F*")=2,"C",IF(COUNTIFS(AD101:AI101,"*F*")&gt;2,"F")))),IF(COUNTIFS(AD101:AH101,"*F*")=0,SUM(AD101:AH101),IF(COUNTIFS(AD101:AH101,"*F*")=1,"C",IF(COUNTIFS(AD101:AH101,"*F*")&gt;=2,"F"))))</f>
        <v>0</v>
      </c>
      <c r="BK101" s="78" t="n">
        <f aca="false">IFERROR(BJ101/5,BJ101)</f>
        <v>0</v>
      </c>
    </row>
    <row r="102" customFormat="false" ht="15" hidden="false" customHeight="false" outlineLevel="0" collapsed="false">
      <c r="A102" s="64" t="n">
        <v>100</v>
      </c>
      <c r="B102" s="65" t="s">
        <v>12</v>
      </c>
      <c r="C102" s="79"/>
      <c r="D102" s="79"/>
      <c r="E102" s="50"/>
      <c r="F102" s="44"/>
      <c r="G102" s="44"/>
      <c r="H102" s="44"/>
      <c r="I102" s="44"/>
      <c r="J102" s="44"/>
      <c r="K102" s="44"/>
      <c r="L102" s="44"/>
      <c r="M102" s="44"/>
      <c r="N102" s="44"/>
      <c r="O102" s="44"/>
      <c r="P102" s="44"/>
      <c r="Q102" s="44"/>
      <c r="R102" s="44"/>
      <c r="S102" s="44"/>
      <c r="T102" s="44"/>
      <c r="U102" s="44"/>
      <c r="V102" s="44"/>
      <c r="W102" s="44"/>
      <c r="X102" s="67" t="n">
        <f aca="false">F102</f>
        <v>0</v>
      </c>
      <c r="Y102" s="67" t="n">
        <f aca="false">I102</f>
        <v>0</v>
      </c>
      <c r="Z102" s="67" t="n">
        <f aca="false">L102</f>
        <v>0</v>
      </c>
      <c r="AA102" s="67" t="n">
        <f aca="false">O102</f>
        <v>0</v>
      </c>
      <c r="AB102" s="67" t="n">
        <f aca="false">R102</f>
        <v>0</v>
      </c>
      <c r="AC102" s="67" t="n">
        <f aca="false">U102</f>
        <v>0</v>
      </c>
      <c r="AD102" s="68" t="n">
        <f aca="false">G102</f>
        <v>0</v>
      </c>
      <c r="AE102" s="68" t="n">
        <f aca="false">J102</f>
        <v>0</v>
      </c>
      <c r="AF102" s="68" t="n">
        <f aca="false">M102</f>
        <v>0</v>
      </c>
      <c r="AG102" s="68" t="n">
        <f aca="false">P102</f>
        <v>0</v>
      </c>
      <c r="AH102" s="68" t="n">
        <f aca="false">S102</f>
        <v>0</v>
      </c>
      <c r="AI102" s="68" t="n">
        <f aca="false">V102</f>
        <v>0</v>
      </c>
      <c r="AJ102" s="69" t="n">
        <f aca="false">H102</f>
        <v>0</v>
      </c>
      <c r="AK102" s="69" t="n">
        <f aca="false">K102</f>
        <v>0</v>
      </c>
      <c r="AL102" s="69" t="n">
        <f aca="false">N102</f>
        <v>0</v>
      </c>
      <c r="AM102" s="69" t="n">
        <f aca="false">Q102</f>
        <v>0</v>
      </c>
      <c r="AN102" s="69" t="n">
        <f aca="false">T102</f>
        <v>0</v>
      </c>
      <c r="AO102" s="69" t="n">
        <f aca="false">W102</f>
        <v>0</v>
      </c>
      <c r="AP102" s="70" t="n">
        <f aca="false">IFERROR(LARGE(AD102:AI102,1),0)</f>
        <v>0</v>
      </c>
      <c r="AQ102" s="70" t="n">
        <f aca="false">IFERROR(LARGE(AD102:AI102,2),0)</f>
        <v>0</v>
      </c>
      <c r="AR102" s="70" t="n">
        <f aca="false">IFERROR(LARGE(AD102:AI102,3),0)</f>
        <v>0</v>
      </c>
      <c r="AS102" s="70" t="n">
        <f aca="false">IFERROR(LARGE(AD102:AI102,4),0)</f>
        <v>0</v>
      </c>
      <c r="AT102" s="70" t="n">
        <f aca="false">IFERROR(LARGE(AD102:AI102,5),0)</f>
        <v>0</v>
      </c>
      <c r="AU102" s="71" t="n">
        <f aca="false">IFERROR(INDEX(X102:AC102,SMALL(IF(AD102:AI102=AV102,COLUMN(AD102:AI102)-COLUMN(AD102)+1),COUNTIF(AP102:AP102,AV102))),0)</f>
        <v>0</v>
      </c>
      <c r="AV102" s="71" t="n">
        <f aca="false">IFERROR(LARGE(AD102:AI102,1),0)</f>
        <v>0</v>
      </c>
      <c r="AW102" s="71" t="n">
        <f aca="false">IFERROR(INDEX(AJ102:AO102,SMALL(IF(AD102:AI102=AV102,COLUMN(AD102:AI102)-COLUMN(AD102)+1),COUNTIF(AP102:AP102,AV102))),0)</f>
        <v>0</v>
      </c>
      <c r="AX102" s="72" t="n">
        <f aca="false">IFERROR(INDEX(X102:AC102,SMALL(IF(AD102:AI102=AY102,COLUMN(AD102:AI102)-COLUMN(AD102)+1),COUNTIF(AP102:AQ102,AY102))),0)</f>
        <v>0</v>
      </c>
      <c r="AY102" s="72" t="n">
        <f aca="false">IFERROR(LARGE(AD102:AI102,2),0)</f>
        <v>0</v>
      </c>
      <c r="AZ102" s="73" t="n">
        <f aca="false">IFERROR(INDEX(AJ102:AO102,SMALL(IF(AD102:AI102=AY102,COLUMN(AD102:AI102)-COLUMN(AD102)+1),COUNTIF(AP102:AQ102,AY102))),0)</f>
        <v>0</v>
      </c>
      <c r="BA102" s="74" t="n">
        <f aca="false">IFERROR(INDEX(X102:AC102,SMALL(IF(AD102:AI102=BB102,COLUMN(AD102:AI102)-COLUMN(AD102)+1),COUNTIF(AP102:AR102,BB102))),0)</f>
        <v>0</v>
      </c>
      <c r="BB102" s="74" t="n">
        <f aca="false">IFERROR(LARGE(AD102:AI102,3),0)</f>
        <v>0</v>
      </c>
      <c r="BC102" s="74" t="n">
        <f aca="false">IFERROR(INDEX(AJ102:AO102,SMALL(IF(AD102:AI102=BB102,COLUMN(AD102:AI102)-COLUMN(AD102)+1),COUNTIF(AP102:AR102,BB102))),0)</f>
        <v>0</v>
      </c>
      <c r="BD102" s="75" t="n">
        <f aca="false">IFERROR(INDEX(X102:AC102,SMALL(IF(AD102:AI102=BE102,COLUMN(AD102:AI102)-COLUMN(AD102)+1),COUNTIF(AP102:AS102,BE102))),0)</f>
        <v>0</v>
      </c>
      <c r="BE102" s="75" t="n">
        <f aca="false">IFERROR(LARGE(AD102:AI102,4),0)</f>
        <v>0</v>
      </c>
      <c r="BF102" s="75" t="n">
        <f aca="false">IFERROR(INDEX(AJ102:AO102,SMALL(IF(AD102:AI102=BE102,COLUMN(AD102:AI102)-COLUMN(AD102)+1),COUNTIF(AP102:AS102,BE102))),0)</f>
        <v>0</v>
      </c>
      <c r="BG102" s="76" t="n">
        <f aca="false">IFERROR(INDEX(X102:AC102,SMALL(IF(AD102:AI102=BH102,COLUMN(AD102:AI102)-COLUMN(AD102)+1),COUNTIF(AP102:AT102,BH102))),0)</f>
        <v>0</v>
      </c>
      <c r="BH102" s="76" t="n">
        <f aca="false">IFERROR(LARGE(AD102:AI102,5),0)</f>
        <v>0</v>
      </c>
      <c r="BI102" s="76" t="n">
        <f aca="false">IFERROR(INDEX(AJ102:AO102,SMALL(IF(AD102:AI102=BH102,COLUMN(AD102:AI102)-COLUMN(AD102)+1),COUNTIF(AP102:AT102,BH102))),0)</f>
        <v>0</v>
      </c>
      <c r="BJ102" s="77" t="n">
        <f aca="false">IF(COUNTIF(AD102:AI102,0)=0,IF(COUNTIFS(AD102:AI102,"*F*")=0,SUM(LARGE(AD102:AI102,{1,2,3,4,5})),IF(COUNTIFS(AD102:AI102,"*F*")=1,SUM(LARGE(AD102:AI102,{1,2,3,4,5})),IF(COUNTIFS(AD102:AI102,"*F*")=2,"C",IF(COUNTIFS(AD102:AI102,"*F*")&gt;2,"F")))),IF(COUNTIFS(AD102:AH102,"*F*")=0,SUM(AD102:AH102),IF(COUNTIFS(AD102:AH102,"*F*")=1,"C",IF(COUNTIFS(AD102:AH102,"*F*")&gt;=2,"F"))))</f>
        <v>0</v>
      </c>
      <c r="BK102" s="78" t="n">
        <f aca="false">IFERROR(BJ102/5,BJ102)</f>
        <v>0</v>
      </c>
    </row>
    <row r="103" customFormat="false" ht="15" hidden="false" customHeight="false" outlineLevel="0" collapsed="false">
      <c r="A103" s="64" t="n">
        <v>101</v>
      </c>
      <c r="B103" s="65" t="s">
        <v>12</v>
      </c>
      <c r="C103" s="79"/>
      <c r="D103" s="79"/>
      <c r="E103" s="50"/>
      <c r="F103" s="44"/>
      <c r="G103" s="44"/>
      <c r="H103" s="44"/>
      <c r="I103" s="44"/>
      <c r="J103" s="44"/>
      <c r="K103" s="44"/>
      <c r="L103" s="44"/>
      <c r="M103" s="44"/>
      <c r="N103" s="44"/>
      <c r="O103" s="44"/>
      <c r="P103" s="44"/>
      <c r="Q103" s="44"/>
      <c r="R103" s="44"/>
      <c r="S103" s="44"/>
      <c r="T103" s="44"/>
      <c r="U103" s="44"/>
      <c r="V103" s="44"/>
      <c r="W103" s="44"/>
      <c r="X103" s="67" t="n">
        <f aca="false">F103</f>
        <v>0</v>
      </c>
      <c r="Y103" s="67" t="n">
        <f aca="false">I103</f>
        <v>0</v>
      </c>
      <c r="Z103" s="67" t="n">
        <f aca="false">L103</f>
        <v>0</v>
      </c>
      <c r="AA103" s="67" t="n">
        <f aca="false">O103</f>
        <v>0</v>
      </c>
      <c r="AB103" s="67" t="n">
        <f aca="false">R103</f>
        <v>0</v>
      </c>
      <c r="AC103" s="67" t="n">
        <f aca="false">U103</f>
        <v>0</v>
      </c>
      <c r="AD103" s="68" t="n">
        <f aca="false">G103</f>
        <v>0</v>
      </c>
      <c r="AE103" s="68" t="n">
        <f aca="false">J103</f>
        <v>0</v>
      </c>
      <c r="AF103" s="68" t="n">
        <f aca="false">M103</f>
        <v>0</v>
      </c>
      <c r="AG103" s="68" t="n">
        <f aca="false">P103</f>
        <v>0</v>
      </c>
      <c r="AH103" s="68" t="n">
        <f aca="false">S103</f>
        <v>0</v>
      </c>
      <c r="AI103" s="68" t="n">
        <f aca="false">V103</f>
        <v>0</v>
      </c>
      <c r="AJ103" s="69" t="n">
        <f aca="false">H103</f>
        <v>0</v>
      </c>
      <c r="AK103" s="69" t="n">
        <f aca="false">K103</f>
        <v>0</v>
      </c>
      <c r="AL103" s="69" t="n">
        <f aca="false">N103</f>
        <v>0</v>
      </c>
      <c r="AM103" s="69" t="n">
        <f aca="false">Q103</f>
        <v>0</v>
      </c>
      <c r="AN103" s="69" t="n">
        <f aca="false">T103</f>
        <v>0</v>
      </c>
      <c r="AO103" s="69" t="n">
        <f aca="false">W103</f>
        <v>0</v>
      </c>
      <c r="AP103" s="70" t="n">
        <f aca="false">IFERROR(LARGE(AD103:AI103,1),0)</f>
        <v>0</v>
      </c>
      <c r="AQ103" s="70" t="n">
        <f aca="false">IFERROR(LARGE(AD103:AI103,2),0)</f>
        <v>0</v>
      </c>
      <c r="AR103" s="70" t="n">
        <f aca="false">IFERROR(LARGE(AD103:AI103,3),0)</f>
        <v>0</v>
      </c>
      <c r="AS103" s="70" t="n">
        <f aca="false">IFERROR(LARGE(AD103:AI103,4),0)</f>
        <v>0</v>
      </c>
      <c r="AT103" s="70" t="n">
        <f aca="false">IFERROR(LARGE(AD103:AI103,5),0)</f>
        <v>0</v>
      </c>
      <c r="AU103" s="71" t="n">
        <f aca="false">IFERROR(INDEX(X103:AC103,SMALL(IF(AD103:AI103=AV103,COLUMN(AD103:AI103)-COLUMN(AD103)+1),COUNTIF(AP103:AP103,AV103))),0)</f>
        <v>0</v>
      </c>
      <c r="AV103" s="71" t="n">
        <f aca="false">IFERROR(LARGE(AD103:AI103,1),0)</f>
        <v>0</v>
      </c>
      <c r="AW103" s="71" t="n">
        <f aca="false">IFERROR(INDEX(AJ103:AO103,SMALL(IF(AD103:AI103=AV103,COLUMN(AD103:AI103)-COLUMN(AD103)+1),COUNTIF(AP103:AP103,AV103))),0)</f>
        <v>0</v>
      </c>
      <c r="AX103" s="72" t="n">
        <f aca="false">IFERROR(INDEX(X103:AC103,SMALL(IF(AD103:AI103=AY103,COLUMN(AD103:AI103)-COLUMN(AD103)+1),COUNTIF(AP103:AQ103,AY103))),0)</f>
        <v>0</v>
      </c>
      <c r="AY103" s="72" t="n">
        <f aca="false">IFERROR(LARGE(AD103:AI103,2),0)</f>
        <v>0</v>
      </c>
      <c r="AZ103" s="73" t="n">
        <f aca="false">IFERROR(INDEX(AJ103:AO103,SMALL(IF(AD103:AI103=AY103,COLUMN(AD103:AI103)-COLUMN(AD103)+1),COUNTIF(AP103:AQ103,AY103))),0)</f>
        <v>0</v>
      </c>
      <c r="BA103" s="74" t="n">
        <f aca="false">IFERROR(INDEX(X103:AC103,SMALL(IF(AD103:AI103=BB103,COLUMN(AD103:AI103)-COLUMN(AD103)+1),COUNTIF(AP103:AR103,BB103))),0)</f>
        <v>0</v>
      </c>
      <c r="BB103" s="74" t="n">
        <f aca="false">IFERROR(LARGE(AD103:AI103,3),0)</f>
        <v>0</v>
      </c>
      <c r="BC103" s="74" t="n">
        <f aca="false">IFERROR(INDEX(AJ103:AO103,SMALL(IF(AD103:AI103=BB103,COLUMN(AD103:AI103)-COLUMN(AD103)+1),COUNTIF(AP103:AR103,BB103))),0)</f>
        <v>0</v>
      </c>
      <c r="BD103" s="75" t="n">
        <f aca="false">IFERROR(INDEX(X103:AC103,SMALL(IF(AD103:AI103=BE103,COLUMN(AD103:AI103)-COLUMN(AD103)+1),COUNTIF(AP103:AS103,BE103))),0)</f>
        <v>0</v>
      </c>
      <c r="BE103" s="75" t="n">
        <f aca="false">IFERROR(LARGE(AD103:AI103,4),0)</f>
        <v>0</v>
      </c>
      <c r="BF103" s="75" t="n">
        <f aca="false">IFERROR(INDEX(AJ103:AO103,SMALL(IF(AD103:AI103=BE103,COLUMN(AD103:AI103)-COLUMN(AD103)+1),COUNTIF(AP103:AS103,BE103))),0)</f>
        <v>0</v>
      </c>
      <c r="BG103" s="76" t="n">
        <f aca="false">IFERROR(INDEX(X103:AC103,SMALL(IF(AD103:AI103=BH103,COLUMN(AD103:AI103)-COLUMN(AD103)+1),COUNTIF(AP103:AT103,BH103))),0)</f>
        <v>0</v>
      </c>
      <c r="BH103" s="76" t="n">
        <f aca="false">IFERROR(LARGE(AD103:AI103,5),0)</f>
        <v>0</v>
      </c>
      <c r="BI103" s="76" t="n">
        <f aca="false">IFERROR(INDEX(AJ103:AO103,SMALL(IF(AD103:AI103=BH103,COLUMN(AD103:AI103)-COLUMN(AD103)+1),COUNTIF(AP103:AT103,BH103))),0)</f>
        <v>0</v>
      </c>
      <c r="BJ103" s="77" t="n">
        <f aca="false">IF(COUNTIF(AD103:AI103,0)=0,IF(COUNTIFS(AD103:AI103,"*F*")=0,SUM(LARGE(AD103:AI103,{1,2,3,4,5})),IF(COUNTIFS(AD103:AI103,"*F*")=1,SUM(LARGE(AD103:AI103,{1,2,3,4,5})),IF(COUNTIFS(AD103:AI103,"*F*")=2,"C",IF(COUNTIFS(AD103:AI103,"*F*")&gt;2,"F")))),IF(COUNTIFS(AD103:AH103,"*F*")=0,SUM(AD103:AH103),IF(COUNTIFS(AD103:AH103,"*F*")=1,"C",IF(COUNTIFS(AD103:AH103,"*F*")&gt;=2,"F"))))</f>
        <v>0</v>
      </c>
      <c r="BK103" s="78" t="n">
        <f aca="false">IFERROR(BJ103/5,BJ103)</f>
        <v>0</v>
      </c>
    </row>
    <row r="104" customFormat="false" ht="15" hidden="false" customHeight="false" outlineLevel="0" collapsed="false">
      <c r="A104" s="64" t="n">
        <v>102</v>
      </c>
      <c r="B104" s="65" t="s">
        <v>12</v>
      </c>
      <c r="C104" s="79"/>
      <c r="D104" s="79"/>
      <c r="E104" s="50"/>
      <c r="F104" s="44"/>
      <c r="G104" s="44"/>
      <c r="H104" s="44"/>
      <c r="I104" s="44"/>
      <c r="J104" s="44"/>
      <c r="K104" s="44"/>
      <c r="L104" s="44"/>
      <c r="M104" s="44"/>
      <c r="N104" s="44"/>
      <c r="O104" s="44"/>
      <c r="P104" s="44"/>
      <c r="Q104" s="44"/>
      <c r="R104" s="44"/>
      <c r="S104" s="44"/>
      <c r="T104" s="44"/>
      <c r="U104" s="44"/>
      <c r="V104" s="44"/>
      <c r="W104" s="44"/>
      <c r="X104" s="67" t="n">
        <f aca="false">F104</f>
        <v>0</v>
      </c>
      <c r="Y104" s="67" t="n">
        <f aca="false">I104</f>
        <v>0</v>
      </c>
      <c r="Z104" s="67" t="n">
        <f aca="false">L104</f>
        <v>0</v>
      </c>
      <c r="AA104" s="67" t="n">
        <f aca="false">O104</f>
        <v>0</v>
      </c>
      <c r="AB104" s="67" t="n">
        <f aca="false">R104</f>
        <v>0</v>
      </c>
      <c r="AC104" s="67" t="n">
        <f aca="false">U104</f>
        <v>0</v>
      </c>
      <c r="AD104" s="68" t="n">
        <f aca="false">G104</f>
        <v>0</v>
      </c>
      <c r="AE104" s="68" t="n">
        <f aca="false">J104</f>
        <v>0</v>
      </c>
      <c r="AF104" s="68" t="n">
        <f aca="false">M104</f>
        <v>0</v>
      </c>
      <c r="AG104" s="68" t="n">
        <f aca="false">P104</f>
        <v>0</v>
      </c>
      <c r="AH104" s="68" t="n">
        <f aca="false">S104</f>
        <v>0</v>
      </c>
      <c r="AI104" s="68" t="n">
        <f aca="false">V104</f>
        <v>0</v>
      </c>
      <c r="AJ104" s="69" t="n">
        <f aca="false">H104</f>
        <v>0</v>
      </c>
      <c r="AK104" s="69" t="n">
        <f aca="false">K104</f>
        <v>0</v>
      </c>
      <c r="AL104" s="69" t="n">
        <f aca="false">N104</f>
        <v>0</v>
      </c>
      <c r="AM104" s="69" t="n">
        <f aca="false">Q104</f>
        <v>0</v>
      </c>
      <c r="AN104" s="69" t="n">
        <f aca="false">T104</f>
        <v>0</v>
      </c>
      <c r="AO104" s="69" t="n">
        <f aca="false">W104</f>
        <v>0</v>
      </c>
      <c r="AP104" s="70" t="n">
        <f aca="false">IFERROR(LARGE(AD104:AI104,1),0)</f>
        <v>0</v>
      </c>
      <c r="AQ104" s="70" t="n">
        <f aca="false">IFERROR(LARGE(AD104:AI104,2),0)</f>
        <v>0</v>
      </c>
      <c r="AR104" s="70" t="n">
        <f aca="false">IFERROR(LARGE(AD104:AI104,3),0)</f>
        <v>0</v>
      </c>
      <c r="AS104" s="70" t="n">
        <f aca="false">IFERROR(LARGE(AD104:AI104,4),0)</f>
        <v>0</v>
      </c>
      <c r="AT104" s="70" t="n">
        <f aca="false">IFERROR(LARGE(AD104:AI104,5),0)</f>
        <v>0</v>
      </c>
      <c r="AU104" s="71" t="n">
        <f aca="false">IFERROR(INDEX(X104:AC104,SMALL(IF(AD104:AI104=AV104,COLUMN(AD104:AI104)-COLUMN(AD104)+1),COUNTIF(AP104:AP104,AV104))),0)</f>
        <v>0</v>
      </c>
      <c r="AV104" s="71" t="n">
        <f aca="false">IFERROR(LARGE(AD104:AI104,1),0)</f>
        <v>0</v>
      </c>
      <c r="AW104" s="71" t="n">
        <f aca="false">IFERROR(INDEX(AJ104:AO104,SMALL(IF(AD104:AI104=AV104,COLUMN(AD104:AI104)-COLUMN(AD104)+1),COUNTIF(AP104:AP104,AV104))),0)</f>
        <v>0</v>
      </c>
      <c r="AX104" s="72" t="n">
        <f aca="false">IFERROR(INDEX(X104:AC104,SMALL(IF(AD104:AI104=AY104,COLUMN(AD104:AI104)-COLUMN(AD104)+1),COUNTIF(AP104:AQ104,AY104))),0)</f>
        <v>0</v>
      </c>
      <c r="AY104" s="72" t="n">
        <f aca="false">IFERROR(LARGE(AD104:AI104,2),0)</f>
        <v>0</v>
      </c>
      <c r="AZ104" s="73" t="n">
        <f aca="false">IFERROR(INDEX(AJ104:AO104,SMALL(IF(AD104:AI104=AY104,COLUMN(AD104:AI104)-COLUMN(AD104)+1),COUNTIF(AP104:AQ104,AY104))),0)</f>
        <v>0</v>
      </c>
      <c r="BA104" s="74" t="n">
        <f aca="false">IFERROR(INDEX(X104:AC104,SMALL(IF(AD104:AI104=BB104,COLUMN(AD104:AI104)-COLUMN(AD104)+1),COUNTIF(AP104:AR104,BB104))),0)</f>
        <v>0</v>
      </c>
      <c r="BB104" s="74" t="n">
        <f aca="false">IFERROR(LARGE(AD104:AI104,3),0)</f>
        <v>0</v>
      </c>
      <c r="BC104" s="74" t="n">
        <f aca="false">IFERROR(INDEX(AJ104:AO104,SMALL(IF(AD104:AI104=BB104,COLUMN(AD104:AI104)-COLUMN(AD104)+1),COUNTIF(AP104:AR104,BB104))),0)</f>
        <v>0</v>
      </c>
      <c r="BD104" s="75" t="n">
        <f aca="false">IFERROR(INDEX(X104:AC104,SMALL(IF(AD104:AI104=BE104,COLUMN(AD104:AI104)-COLUMN(AD104)+1),COUNTIF(AP104:AS104,BE104))),0)</f>
        <v>0</v>
      </c>
      <c r="BE104" s="75" t="n">
        <f aca="false">IFERROR(LARGE(AD104:AI104,4),0)</f>
        <v>0</v>
      </c>
      <c r="BF104" s="75" t="n">
        <f aca="false">IFERROR(INDEX(AJ104:AO104,SMALL(IF(AD104:AI104=BE104,COLUMN(AD104:AI104)-COLUMN(AD104)+1),COUNTIF(AP104:AS104,BE104))),0)</f>
        <v>0</v>
      </c>
      <c r="BG104" s="76" t="n">
        <f aca="false">IFERROR(INDEX(X104:AC104,SMALL(IF(AD104:AI104=BH104,COLUMN(AD104:AI104)-COLUMN(AD104)+1),COUNTIF(AP104:AT104,BH104))),0)</f>
        <v>0</v>
      </c>
      <c r="BH104" s="76" t="n">
        <f aca="false">IFERROR(LARGE(AD104:AI104,5),0)</f>
        <v>0</v>
      </c>
      <c r="BI104" s="76" t="n">
        <f aca="false">IFERROR(INDEX(AJ104:AO104,SMALL(IF(AD104:AI104=BH104,COLUMN(AD104:AI104)-COLUMN(AD104)+1),COUNTIF(AP104:AT104,BH104))),0)</f>
        <v>0</v>
      </c>
      <c r="BJ104" s="77" t="n">
        <f aca="false">IF(COUNTIF(AD104:AI104,0)=0,IF(COUNTIFS(AD104:AI104,"*F*")=0,SUM(LARGE(AD104:AI104,{1,2,3,4,5})),IF(COUNTIFS(AD104:AI104,"*F*")=1,SUM(LARGE(AD104:AI104,{1,2,3,4,5})),IF(COUNTIFS(AD104:AI104,"*F*")=2,"C",IF(COUNTIFS(AD104:AI104,"*F*")&gt;2,"F")))),IF(COUNTIFS(AD104:AH104,"*F*")=0,SUM(AD104:AH104),IF(COUNTIFS(AD104:AH104,"*F*")=1,"C",IF(COUNTIFS(AD104:AH104,"*F*")&gt;=2,"F"))))</f>
        <v>0</v>
      </c>
      <c r="BK104" s="78" t="n">
        <f aca="false">IFERROR(BJ104/5,BJ104)</f>
        <v>0</v>
      </c>
    </row>
    <row r="105" customFormat="false" ht="15" hidden="false" customHeight="false" outlineLevel="0" collapsed="false">
      <c r="A105" s="64" t="n">
        <v>103</v>
      </c>
      <c r="B105" s="65" t="s">
        <v>12</v>
      </c>
      <c r="C105" s="79"/>
      <c r="D105" s="79"/>
      <c r="E105" s="50"/>
      <c r="F105" s="44"/>
      <c r="G105" s="44"/>
      <c r="H105" s="44"/>
      <c r="I105" s="44"/>
      <c r="J105" s="44"/>
      <c r="K105" s="44"/>
      <c r="L105" s="44"/>
      <c r="M105" s="44"/>
      <c r="N105" s="44"/>
      <c r="O105" s="44"/>
      <c r="P105" s="44"/>
      <c r="Q105" s="44"/>
      <c r="R105" s="44"/>
      <c r="S105" s="44"/>
      <c r="T105" s="44"/>
      <c r="U105" s="44"/>
      <c r="V105" s="44"/>
      <c r="W105" s="44"/>
      <c r="X105" s="67" t="n">
        <f aca="false">F105</f>
        <v>0</v>
      </c>
      <c r="Y105" s="67" t="n">
        <f aca="false">I105</f>
        <v>0</v>
      </c>
      <c r="Z105" s="67" t="n">
        <f aca="false">L105</f>
        <v>0</v>
      </c>
      <c r="AA105" s="67" t="n">
        <f aca="false">O105</f>
        <v>0</v>
      </c>
      <c r="AB105" s="67" t="n">
        <f aca="false">R105</f>
        <v>0</v>
      </c>
      <c r="AC105" s="67" t="n">
        <f aca="false">U105</f>
        <v>0</v>
      </c>
      <c r="AD105" s="68" t="n">
        <f aca="false">G105</f>
        <v>0</v>
      </c>
      <c r="AE105" s="68" t="n">
        <f aca="false">J105</f>
        <v>0</v>
      </c>
      <c r="AF105" s="68" t="n">
        <f aca="false">M105</f>
        <v>0</v>
      </c>
      <c r="AG105" s="68" t="n">
        <f aca="false">P105</f>
        <v>0</v>
      </c>
      <c r="AH105" s="68" t="n">
        <f aca="false">S105</f>
        <v>0</v>
      </c>
      <c r="AI105" s="68" t="n">
        <f aca="false">V105</f>
        <v>0</v>
      </c>
      <c r="AJ105" s="69" t="n">
        <f aca="false">H105</f>
        <v>0</v>
      </c>
      <c r="AK105" s="69" t="n">
        <f aca="false">K105</f>
        <v>0</v>
      </c>
      <c r="AL105" s="69" t="n">
        <f aca="false">N105</f>
        <v>0</v>
      </c>
      <c r="AM105" s="69" t="n">
        <f aca="false">Q105</f>
        <v>0</v>
      </c>
      <c r="AN105" s="69" t="n">
        <f aca="false">T105</f>
        <v>0</v>
      </c>
      <c r="AO105" s="69" t="n">
        <f aca="false">W105</f>
        <v>0</v>
      </c>
      <c r="AP105" s="70" t="n">
        <f aca="false">IFERROR(LARGE(AD105:AI105,1),0)</f>
        <v>0</v>
      </c>
      <c r="AQ105" s="70" t="n">
        <f aca="false">IFERROR(LARGE(AD105:AI105,2),0)</f>
        <v>0</v>
      </c>
      <c r="AR105" s="70" t="n">
        <f aca="false">IFERROR(LARGE(AD105:AI105,3),0)</f>
        <v>0</v>
      </c>
      <c r="AS105" s="70" t="n">
        <f aca="false">IFERROR(LARGE(AD105:AI105,4),0)</f>
        <v>0</v>
      </c>
      <c r="AT105" s="70" t="n">
        <f aca="false">IFERROR(LARGE(AD105:AI105,5),0)</f>
        <v>0</v>
      </c>
      <c r="AU105" s="71" t="n">
        <f aca="false">IFERROR(INDEX(X105:AC105,SMALL(IF(AD105:AI105=AV105,COLUMN(AD105:AI105)-COLUMN(AD105)+1),COUNTIF(AP105:AP105,AV105))),0)</f>
        <v>0</v>
      </c>
      <c r="AV105" s="71" t="n">
        <f aca="false">IFERROR(LARGE(AD105:AI105,1),0)</f>
        <v>0</v>
      </c>
      <c r="AW105" s="71" t="n">
        <f aca="false">IFERROR(INDEX(AJ105:AO105,SMALL(IF(AD105:AI105=AV105,COLUMN(AD105:AI105)-COLUMN(AD105)+1),COUNTIF(AP105:AP105,AV105))),0)</f>
        <v>0</v>
      </c>
      <c r="AX105" s="72" t="n">
        <f aca="false">IFERROR(INDEX(X105:AC105,SMALL(IF(AD105:AI105=AY105,COLUMN(AD105:AI105)-COLUMN(AD105)+1),COUNTIF(AP105:AQ105,AY105))),0)</f>
        <v>0</v>
      </c>
      <c r="AY105" s="72" t="n">
        <f aca="false">IFERROR(LARGE(AD105:AI105,2),0)</f>
        <v>0</v>
      </c>
      <c r="AZ105" s="73" t="n">
        <f aca="false">IFERROR(INDEX(AJ105:AO105,SMALL(IF(AD105:AI105=AY105,COLUMN(AD105:AI105)-COLUMN(AD105)+1),COUNTIF(AP105:AQ105,AY105))),0)</f>
        <v>0</v>
      </c>
      <c r="BA105" s="74" t="n">
        <f aca="false">IFERROR(INDEX(X105:AC105,SMALL(IF(AD105:AI105=BB105,COLUMN(AD105:AI105)-COLUMN(AD105)+1),COUNTIF(AP105:AR105,BB105))),0)</f>
        <v>0</v>
      </c>
      <c r="BB105" s="74" t="n">
        <f aca="false">IFERROR(LARGE(AD105:AI105,3),0)</f>
        <v>0</v>
      </c>
      <c r="BC105" s="74" t="n">
        <f aca="false">IFERROR(INDEX(AJ105:AO105,SMALL(IF(AD105:AI105=BB105,COLUMN(AD105:AI105)-COLUMN(AD105)+1),COUNTIF(AP105:AR105,BB105))),0)</f>
        <v>0</v>
      </c>
      <c r="BD105" s="75" t="n">
        <f aca="false">IFERROR(INDEX(X105:AC105,SMALL(IF(AD105:AI105=BE105,COLUMN(AD105:AI105)-COLUMN(AD105)+1),COUNTIF(AP105:AS105,BE105))),0)</f>
        <v>0</v>
      </c>
      <c r="BE105" s="75" t="n">
        <f aca="false">IFERROR(LARGE(AD105:AI105,4),0)</f>
        <v>0</v>
      </c>
      <c r="BF105" s="75" t="n">
        <f aca="false">IFERROR(INDEX(AJ105:AO105,SMALL(IF(AD105:AI105=BE105,COLUMN(AD105:AI105)-COLUMN(AD105)+1),COUNTIF(AP105:AS105,BE105))),0)</f>
        <v>0</v>
      </c>
      <c r="BG105" s="76" t="n">
        <f aca="false">IFERROR(INDEX(X105:AC105,SMALL(IF(AD105:AI105=BH105,COLUMN(AD105:AI105)-COLUMN(AD105)+1),COUNTIF(AP105:AT105,BH105))),0)</f>
        <v>0</v>
      </c>
      <c r="BH105" s="76" t="n">
        <f aca="false">IFERROR(LARGE(AD105:AI105,5),0)</f>
        <v>0</v>
      </c>
      <c r="BI105" s="76" t="n">
        <f aca="false">IFERROR(INDEX(AJ105:AO105,SMALL(IF(AD105:AI105=BH105,COLUMN(AD105:AI105)-COLUMN(AD105)+1),COUNTIF(AP105:AT105,BH105))),0)</f>
        <v>0</v>
      </c>
      <c r="BJ105" s="77" t="n">
        <f aca="false">IF(COUNTIF(AD105:AI105,0)=0,IF(COUNTIFS(AD105:AI105,"*F*")=0,SUM(LARGE(AD105:AI105,{1,2,3,4,5})),IF(COUNTIFS(AD105:AI105,"*F*")=1,SUM(LARGE(AD105:AI105,{1,2,3,4,5})),IF(COUNTIFS(AD105:AI105,"*F*")=2,"C",IF(COUNTIFS(AD105:AI105,"*F*")&gt;2,"F")))),IF(COUNTIFS(AD105:AH105,"*F*")=0,SUM(AD105:AH105),IF(COUNTIFS(AD105:AH105,"*F*")=1,"C",IF(COUNTIFS(AD105:AH105,"*F*")&gt;=2,"F"))))</f>
        <v>0</v>
      </c>
      <c r="BK105" s="78" t="n">
        <f aca="false">IFERROR(BJ105/5,BJ105)</f>
        <v>0</v>
      </c>
    </row>
    <row r="106" customFormat="false" ht="15" hidden="false" customHeight="false" outlineLevel="0" collapsed="false">
      <c r="A106" s="64" t="n">
        <v>104</v>
      </c>
      <c r="B106" s="65" t="s">
        <v>12</v>
      </c>
      <c r="C106" s="79"/>
      <c r="D106" s="79"/>
      <c r="E106" s="50"/>
      <c r="F106" s="44"/>
      <c r="G106" s="44"/>
      <c r="H106" s="44"/>
      <c r="I106" s="44"/>
      <c r="J106" s="44"/>
      <c r="K106" s="44"/>
      <c r="L106" s="44"/>
      <c r="M106" s="44"/>
      <c r="N106" s="44"/>
      <c r="O106" s="44"/>
      <c r="P106" s="44"/>
      <c r="Q106" s="44"/>
      <c r="R106" s="44"/>
      <c r="S106" s="44"/>
      <c r="T106" s="44"/>
      <c r="U106" s="44"/>
      <c r="V106" s="44"/>
      <c r="W106" s="44"/>
      <c r="X106" s="67" t="n">
        <f aca="false">F106</f>
        <v>0</v>
      </c>
      <c r="Y106" s="67" t="n">
        <f aca="false">I106</f>
        <v>0</v>
      </c>
      <c r="Z106" s="67" t="n">
        <f aca="false">L106</f>
        <v>0</v>
      </c>
      <c r="AA106" s="67" t="n">
        <f aca="false">O106</f>
        <v>0</v>
      </c>
      <c r="AB106" s="67" t="n">
        <f aca="false">R106</f>
        <v>0</v>
      </c>
      <c r="AC106" s="67" t="n">
        <f aca="false">U106</f>
        <v>0</v>
      </c>
      <c r="AD106" s="68" t="n">
        <f aca="false">G106</f>
        <v>0</v>
      </c>
      <c r="AE106" s="68" t="n">
        <f aca="false">J106</f>
        <v>0</v>
      </c>
      <c r="AF106" s="68" t="n">
        <f aca="false">M106</f>
        <v>0</v>
      </c>
      <c r="AG106" s="68" t="n">
        <f aca="false">P106</f>
        <v>0</v>
      </c>
      <c r="AH106" s="68" t="n">
        <f aca="false">S106</f>
        <v>0</v>
      </c>
      <c r="AI106" s="68" t="n">
        <f aca="false">V106</f>
        <v>0</v>
      </c>
      <c r="AJ106" s="69" t="n">
        <f aca="false">H106</f>
        <v>0</v>
      </c>
      <c r="AK106" s="69" t="n">
        <f aca="false">K106</f>
        <v>0</v>
      </c>
      <c r="AL106" s="69" t="n">
        <f aca="false">N106</f>
        <v>0</v>
      </c>
      <c r="AM106" s="69" t="n">
        <f aca="false">Q106</f>
        <v>0</v>
      </c>
      <c r="AN106" s="69" t="n">
        <f aca="false">T106</f>
        <v>0</v>
      </c>
      <c r="AO106" s="69" t="n">
        <f aca="false">W106</f>
        <v>0</v>
      </c>
      <c r="AP106" s="70" t="n">
        <f aca="false">IFERROR(LARGE(AD106:AI106,1),0)</f>
        <v>0</v>
      </c>
      <c r="AQ106" s="70" t="n">
        <f aca="false">IFERROR(LARGE(AD106:AI106,2),0)</f>
        <v>0</v>
      </c>
      <c r="AR106" s="70" t="n">
        <f aca="false">IFERROR(LARGE(AD106:AI106,3),0)</f>
        <v>0</v>
      </c>
      <c r="AS106" s="70" t="n">
        <f aca="false">IFERROR(LARGE(AD106:AI106,4),0)</f>
        <v>0</v>
      </c>
      <c r="AT106" s="70" t="n">
        <f aca="false">IFERROR(LARGE(AD106:AI106,5),0)</f>
        <v>0</v>
      </c>
      <c r="AU106" s="71" t="n">
        <f aca="false">IFERROR(INDEX(X106:AC106,SMALL(IF(AD106:AI106=AV106,COLUMN(AD106:AI106)-COLUMN(AD106)+1),COUNTIF(AP106:AP106,AV106))),0)</f>
        <v>0</v>
      </c>
      <c r="AV106" s="71" t="n">
        <f aca="false">IFERROR(LARGE(AD106:AI106,1),0)</f>
        <v>0</v>
      </c>
      <c r="AW106" s="71" t="n">
        <f aca="false">IFERROR(INDEX(AJ106:AO106,SMALL(IF(AD106:AI106=AV106,COLUMN(AD106:AI106)-COLUMN(AD106)+1),COUNTIF(AP106:AP106,AV106))),0)</f>
        <v>0</v>
      </c>
      <c r="AX106" s="72" t="n">
        <f aca="false">IFERROR(INDEX(X106:AC106,SMALL(IF(AD106:AI106=AY106,COLUMN(AD106:AI106)-COLUMN(AD106)+1),COUNTIF(AP106:AQ106,AY106))),0)</f>
        <v>0</v>
      </c>
      <c r="AY106" s="72" t="n">
        <f aca="false">IFERROR(LARGE(AD106:AI106,2),0)</f>
        <v>0</v>
      </c>
      <c r="AZ106" s="73" t="n">
        <f aca="false">IFERROR(INDEX(AJ106:AO106,SMALL(IF(AD106:AI106=AY106,COLUMN(AD106:AI106)-COLUMN(AD106)+1),COUNTIF(AP106:AQ106,AY106))),0)</f>
        <v>0</v>
      </c>
      <c r="BA106" s="74" t="n">
        <f aca="false">IFERROR(INDEX(X106:AC106,SMALL(IF(AD106:AI106=BB106,COLUMN(AD106:AI106)-COLUMN(AD106)+1),COUNTIF(AP106:AR106,BB106))),0)</f>
        <v>0</v>
      </c>
      <c r="BB106" s="74" t="n">
        <f aca="false">IFERROR(LARGE(AD106:AI106,3),0)</f>
        <v>0</v>
      </c>
      <c r="BC106" s="74" t="n">
        <f aca="false">IFERROR(INDEX(AJ106:AO106,SMALL(IF(AD106:AI106=BB106,COLUMN(AD106:AI106)-COLUMN(AD106)+1),COUNTIF(AP106:AR106,BB106))),0)</f>
        <v>0</v>
      </c>
      <c r="BD106" s="75" t="n">
        <f aca="false">IFERROR(INDEX(X106:AC106,SMALL(IF(AD106:AI106=BE106,COLUMN(AD106:AI106)-COLUMN(AD106)+1),COUNTIF(AP106:AS106,BE106))),0)</f>
        <v>0</v>
      </c>
      <c r="BE106" s="75" t="n">
        <f aca="false">IFERROR(LARGE(AD106:AI106,4),0)</f>
        <v>0</v>
      </c>
      <c r="BF106" s="75" t="n">
        <f aca="false">IFERROR(INDEX(AJ106:AO106,SMALL(IF(AD106:AI106=BE106,COLUMN(AD106:AI106)-COLUMN(AD106)+1),COUNTIF(AP106:AS106,BE106))),0)</f>
        <v>0</v>
      </c>
      <c r="BG106" s="76" t="n">
        <f aca="false">IFERROR(INDEX(X106:AC106,SMALL(IF(AD106:AI106=BH106,COLUMN(AD106:AI106)-COLUMN(AD106)+1),COUNTIF(AP106:AT106,BH106))),0)</f>
        <v>0</v>
      </c>
      <c r="BH106" s="76" t="n">
        <f aca="false">IFERROR(LARGE(AD106:AI106,5),0)</f>
        <v>0</v>
      </c>
      <c r="BI106" s="76" t="n">
        <f aca="false">IFERROR(INDEX(AJ106:AO106,SMALL(IF(AD106:AI106=BH106,COLUMN(AD106:AI106)-COLUMN(AD106)+1),COUNTIF(AP106:AT106,BH106))),0)</f>
        <v>0</v>
      </c>
      <c r="BJ106" s="77" t="n">
        <f aca="false">IF(COUNTIF(AD106:AI106,0)=0,IF(COUNTIFS(AD106:AI106,"*F*")=0,SUM(LARGE(AD106:AI106,{1,2,3,4,5})),IF(COUNTIFS(AD106:AI106,"*F*")=1,SUM(LARGE(AD106:AI106,{1,2,3,4,5})),IF(COUNTIFS(AD106:AI106,"*F*")=2,"C",IF(COUNTIFS(AD106:AI106,"*F*")&gt;2,"F")))),IF(COUNTIFS(AD106:AH106,"*F*")=0,SUM(AD106:AH106),IF(COUNTIFS(AD106:AH106,"*F*")=1,"C",IF(COUNTIFS(AD106:AH106,"*F*")&gt;=2,"F"))))</f>
        <v>0</v>
      </c>
      <c r="BK106" s="78" t="n">
        <f aca="false">IFERROR(BJ106/5,BJ106)</f>
        <v>0</v>
      </c>
    </row>
    <row r="107" customFormat="false" ht="15" hidden="false" customHeight="false" outlineLevel="0" collapsed="false">
      <c r="A107" s="64" t="n">
        <v>105</v>
      </c>
      <c r="B107" s="65" t="s">
        <v>12</v>
      </c>
      <c r="C107" s="79"/>
      <c r="D107" s="79"/>
      <c r="E107" s="50"/>
      <c r="F107" s="44"/>
      <c r="G107" s="44"/>
      <c r="H107" s="44"/>
      <c r="I107" s="44"/>
      <c r="J107" s="44"/>
      <c r="K107" s="44"/>
      <c r="L107" s="44"/>
      <c r="M107" s="44"/>
      <c r="N107" s="44"/>
      <c r="O107" s="44"/>
      <c r="P107" s="44"/>
      <c r="Q107" s="44"/>
      <c r="R107" s="44"/>
      <c r="S107" s="44"/>
      <c r="T107" s="44"/>
      <c r="U107" s="44"/>
      <c r="V107" s="44"/>
      <c r="W107" s="44"/>
      <c r="X107" s="67" t="n">
        <f aca="false">F107</f>
        <v>0</v>
      </c>
      <c r="Y107" s="67" t="n">
        <f aca="false">I107</f>
        <v>0</v>
      </c>
      <c r="Z107" s="67" t="n">
        <f aca="false">L107</f>
        <v>0</v>
      </c>
      <c r="AA107" s="67" t="n">
        <f aca="false">O107</f>
        <v>0</v>
      </c>
      <c r="AB107" s="67" t="n">
        <f aca="false">R107</f>
        <v>0</v>
      </c>
      <c r="AC107" s="67" t="n">
        <f aca="false">U107</f>
        <v>0</v>
      </c>
      <c r="AD107" s="68" t="n">
        <f aca="false">G107</f>
        <v>0</v>
      </c>
      <c r="AE107" s="68" t="n">
        <f aca="false">J107</f>
        <v>0</v>
      </c>
      <c r="AF107" s="68" t="n">
        <f aca="false">M107</f>
        <v>0</v>
      </c>
      <c r="AG107" s="68" t="n">
        <f aca="false">P107</f>
        <v>0</v>
      </c>
      <c r="AH107" s="68" t="n">
        <f aca="false">S107</f>
        <v>0</v>
      </c>
      <c r="AI107" s="68" t="n">
        <f aca="false">V107</f>
        <v>0</v>
      </c>
      <c r="AJ107" s="69" t="n">
        <f aca="false">H107</f>
        <v>0</v>
      </c>
      <c r="AK107" s="69" t="n">
        <f aca="false">K107</f>
        <v>0</v>
      </c>
      <c r="AL107" s="69" t="n">
        <f aca="false">N107</f>
        <v>0</v>
      </c>
      <c r="AM107" s="69" t="n">
        <f aca="false">Q107</f>
        <v>0</v>
      </c>
      <c r="AN107" s="69" t="n">
        <f aca="false">T107</f>
        <v>0</v>
      </c>
      <c r="AO107" s="69" t="n">
        <f aca="false">W107</f>
        <v>0</v>
      </c>
      <c r="AP107" s="70" t="n">
        <f aca="false">IFERROR(LARGE(AD107:AI107,1),0)</f>
        <v>0</v>
      </c>
      <c r="AQ107" s="70" t="n">
        <f aca="false">IFERROR(LARGE(AD107:AI107,2),0)</f>
        <v>0</v>
      </c>
      <c r="AR107" s="70" t="n">
        <f aca="false">IFERROR(LARGE(AD107:AI107,3),0)</f>
        <v>0</v>
      </c>
      <c r="AS107" s="70" t="n">
        <f aca="false">IFERROR(LARGE(AD107:AI107,4),0)</f>
        <v>0</v>
      </c>
      <c r="AT107" s="70" t="n">
        <f aca="false">IFERROR(LARGE(AD107:AI107,5),0)</f>
        <v>0</v>
      </c>
      <c r="AU107" s="71" t="n">
        <f aca="false">IFERROR(INDEX(X107:AC107,SMALL(IF(AD107:AI107=AV107,COLUMN(AD107:AI107)-COLUMN(AD107)+1),COUNTIF(AP107:AP107,AV107))),0)</f>
        <v>0</v>
      </c>
      <c r="AV107" s="71" t="n">
        <f aca="false">IFERROR(LARGE(AD107:AI107,1),0)</f>
        <v>0</v>
      </c>
      <c r="AW107" s="71" t="n">
        <f aca="false">IFERROR(INDEX(AJ107:AO107,SMALL(IF(AD107:AI107=AV107,COLUMN(AD107:AI107)-COLUMN(AD107)+1),COUNTIF(AP107:AP107,AV107))),0)</f>
        <v>0</v>
      </c>
      <c r="AX107" s="72" t="n">
        <f aca="false">IFERROR(INDEX(X107:AC107,SMALL(IF(AD107:AI107=AY107,COLUMN(AD107:AI107)-COLUMN(AD107)+1),COUNTIF(AP107:AQ107,AY107))),0)</f>
        <v>0</v>
      </c>
      <c r="AY107" s="72" t="n">
        <f aca="false">IFERROR(LARGE(AD107:AI107,2),0)</f>
        <v>0</v>
      </c>
      <c r="AZ107" s="73" t="n">
        <f aca="false">IFERROR(INDEX(AJ107:AO107,SMALL(IF(AD107:AI107=AY107,COLUMN(AD107:AI107)-COLUMN(AD107)+1),COUNTIF(AP107:AQ107,AY107))),0)</f>
        <v>0</v>
      </c>
      <c r="BA107" s="74" t="n">
        <f aca="false">IFERROR(INDEX(X107:AC107,SMALL(IF(AD107:AI107=BB107,COLUMN(AD107:AI107)-COLUMN(AD107)+1),COUNTIF(AP107:AR107,BB107))),0)</f>
        <v>0</v>
      </c>
      <c r="BB107" s="74" t="n">
        <f aca="false">IFERROR(LARGE(AD107:AI107,3),0)</f>
        <v>0</v>
      </c>
      <c r="BC107" s="74" t="n">
        <f aca="false">IFERROR(INDEX(AJ107:AO107,SMALL(IF(AD107:AI107=BB107,COLUMN(AD107:AI107)-COLUMN(AD107)+1),COUNTIF(AP107:AR107,BB107))),0)</f>
        <v>0</v>
      </c>
      <c r="BD107" s="75" t="n">
        <f aca="false">IFERROR(INDEX(X107:AC107,SMALL(IF(AD107:AI107=BE107,COLUMN(AD107:AI107)-COLUMN(AD107)+1),COUNTIF(AP107:AS107,BE107))),0)</f>
        <v>0</v>
      </c>
      <c r="BE107" s="75" t="n">
        <f aca="false">IFERROR(LARGE(AD107:AI107,4),0)</f>
        <v>0</v>
      </c>
      <c r="BF107" s="75" t="n">
        <f aca="false">IFERROR(INDEX(AJ107:AO107,SMALL(IF(AD107:AI107=BE107,COLUMN(AD107:AI107)-COLUMN(AD107)+1),COUNTIF(AP107:AS107,BE107))),0)</f>
        <v>0</v>
      </c>
      <c r="BG107" s="76" t="n">
        <f aca="false">IFERROR(INDEX(X107:AC107,SMALL(IF(AD107:AI107=BH107,COLUMN(AD107:AI107)-COLUMN(AD107)+1),COUNTIF(AP107:AT107,BH107))),0)</f>
        <v>0</v>
      </c>
      <c r="BH107" s="76" t="n">
        <f aca="false">IFERROR(LARGE(AD107:AI107,5),0)</f>
        <v>0</v>
      </c>
      <c r="BI107" s="76" t="n">
        <f aca="false">IFERROR(INDEX(AJ107:AO107,SMALL(IF(AD107:AI107=BH107,COLUMN(AD107:AI107)-COLUMN(AD107)+1),COUNTIF(AP107:AT107,BH107))),0)</f>
        <v>0</v>
      </c>
      <c r="BJ107" s="77" t="n">
        <f aca="false">IF(COUNTIF(AD107:AI107,0)=0,IF(COUNTIFS(AD107:AI107,"*F*")=0,SUM(LARGE(AD107:AI107,{1,2,3,4,5})),IF(COUNTIFS(AD107:AI107,"*F*")=1,SUM(LARGE(AD107:AI107,{1,2,3,4,5})),IF(COUNTIFS(AD107:AI107,"*F*")=2,"C",IF(COUNTIFS(AD107:AI107,"*F*")&gt;2,"F")))),IF(COUNTIFS(AD107:AH107,"*F*")=0,SUM(AD107:AH107),IF(COUNTIFS(AD107:AH107,"*F*")=1,"C",IF(COUNTIFS(AD107:AH107,"*F*")&gt;=2,"F"))))</f>
        <v>0</v>
      </c>
      <c r="BK107" s="78" t="n">
        <f aca="false">IFERROR(BJ107/5,BJ107)</f>
        <v>0</v>
      </c>
    </row>
    <row r="108" customFormat="false" ht="15" hidden="false" customHeight="false" outlineLevel="0" collapsed="false">
      <c r="A108" s="64" t="n">
        <v>106</v>
      </c>
      <c r="B108" s="65" t="s">
        <v>12</v>
      </c>
      <c r="C108" s="79"/>
      <c r="D108" s="79"/>
      <c r="E108" s="50"/>
      <c r="F108" s="44"/>
      <c r="G108" s="44"/>
      <c r="H108" s="44"/>
      <c r="I108" s="44"/>
      <c r="J108" s="44"/>
      <c r="K108" s="44"/>
      <c r="L108" s="44"/>
      <c r="M108" s="44"/>
      <c r="N108" s="44"/>
      <c r="O108" s="44"/>
      <c r="P108" s="44"/>
      <c r="Q108" s="44"/>
      <c r="R108" s="44"/>
      <c r="S108" s="44"/>
      <c r="T108" s="44"/>
      <c r="U108" s="44"/>
      <c r="V108" s="44"/>
      <c r="W108" s="44"/>
      <c r="X108" s="67" t="n">
        <f aca="false">F108</f>
        <v>0</v>
      </c>
      <c r="Y108" s="67" t="n">
        <f aca="false">I108</f>
        <v>0</v>
      </c>
      <c r="Z108" s="67" t="n">
        <f aca="false">L108</f>
        <v>0</v>
      </c>
      <c r="AA108" s="67" t="n">
        <f aca="false">O108</f>
        <v>0</v>
      </c>
      <c r="AB108" s="67" t="n">
        <f aca="false">R108</f>
        <v>0</v>
      </c>
      <c r="AC108" s="67" t="n">
        <f aca="false">U108</f>
        <v>0</v>
      </c>
      <c r="AD108" s="68" t="n">
        <f aca="false">G108</f>
        <v>0</v>
      </c>
      <c r="AE108" s="68" t="n">
        <f aca="false">J108</f>
        <v>0</v>
      </c>
      <c r="AF108" s="68" t="n">
        <f aca="false">M108</f>
        <v>0</v>
      </c>
      <c r="AG108" s="68" t="n">
        <f aca="false">P108</f>
        <v>0</v>
      </c>
      <c r="AH108" s="68" t="n">
        <f aca="false">S108</f>
        <v>0</v>
      </c>
      <c r="AI108" s="68" t="n">
        <f aca="false">V108</f>
        <v>0</v>
      </c>
      <c r="AJ108" s="69" t="n">
        <f aca="false">H108</f>
        <v>0</v>
      </c>
      <c r="AK108" s="69" t="n">
        <f aca="false">K108</f>
        <v>0</v>
      </c>
      <c r="AL108" s="69" t="n">
        <f aca="false">N108</f>
        <v>0</v>
      </c>
      <c r="AM108" s="69" t="n">
        <f aca="false">Q108</f>
        <v>0</v>
      </c>
      <c r="AN108" s="69" t="n">
        <f aca="false">T108</f>
        <v>0</v>
      </c>
      <c r="AO108" s="69" t="n">
        <f aca="false">W108</f>
        <v>0</v>
      </c>
      <c r="AP108" s="70" t="n">
        <f aca="false">IFERROR(LARGE(AD108:AI108,1),0)</f>
        <v>0</v>
      </c>
      <c r="AQ108" s="70" t="n">
        <f aca="false">IFERROR(LARGE(AD108:AI108,2),0)</f>
        <v>0</v>
      </c>
      <c r="AR108" s="70" t="n">
        <f aca="false">IFERROR(LARGE(AD108:AI108,3),0)</f>
        <v>0</v>
      </c>
      <c r="AS108" s="70" t="n">
        <f aca="false">IFERROR(LARGE(AD108:AI108,4),0)</f>
        <v>0</v>
      </c>
      <c r="AT108" s="70" t="n">
        <f aca="false">IFERROR(LARGE(AD108:AI108,5),0)</f>
        <v>0</v>
      </c>
      <c r="AU108" s="71" t="n">
        <f aca="false">IFERROR(INDEX(X108:AC108,SMALL(IF(AD108:AI108=AV108,COLUMN(AD108:AI108)-COLUMN(AD108)+1),COUNTIF(AP108:AP108,AV108))),0)</f>
        <v>0</v>
      </c>
      <c r="AV108" s="71" t="n">
        <f aca="false">IFERROR(LARGE(AD108:AI108,1),0)</f>
        <v>0</v>
      </c>
      <c r="AW108" s="71" t="n">
        <f aca="false">IFERROR(INDEX(AJ108:AO108,SMALL(IF(AD108:AI108=AV108,COLUMN(AD108:AI108)-COLUMN(AD108)+1),COUNTIF(AP108:AP108,AV108))),0)</f>
        <v>0</v>
      </c>
      <c r="AX108" s="72" t="n">
        <f aca="false">IFERROR(INDEX(X108:AC108,SMALL(IF(AD108:AI108=AY108,COLUMN(AD108:AI108)-COLUMN(AD108)+1),COUNTIF(AP108:AQ108,AY108))),0)</f>
        <v>0</v>
      </c>
      <c r="AY108" s="72" t="n">
        <f aca="false">IFERROR(LARGE(AD108:AI108,2),0)</f>
        <v>0</v>
      </c>
      <c r="AZ108" s="73" t="n">
        <f aca="false">IFERROR(INDEX(AJ108:AO108,SMALL(IF(AD108:AI108=AY108,COLUMN(AD108:AI108)-COLUMN(AD108)+1),COUNTIF(AP108:AQ108,AY108))),0)</f>
        <v>0</v>
      </c>
      <c r="BA108" s="74" t="n">
        <f aca="false">IFERROR(INDEX(X108:AC108,SMALL(IF(AD108:AI108=BB108,COLUMN(AD108:AI108)-COLUMN(AD108)+1),COUNTIF(AP108:AR108,BB108))),0)</f>
        <v>0</v>
      </c>
      <c r="BB108" s="74" t="n">
        <f aca="false">IFERROR(LARGE(AD108:AI108,3),0)</f>
        <v>0</v>
      </c>
      <c r="BC108" s="74" t="n">
        <f aca="false">IFERROR(INDEX(AJ108:AO108,SMALL(IF(AD108:AI108=BB108,COLUMN(AD108:AI108)-COLUMN(AD108)+1),COUNTIF(AP108:AR108,BB108))),0)</f>
        <v>0</v>
      </c>
      <c r="BD108" s="75" t="n">
        <f aca="false">IFERROR(INDEX(X108:AC108,SMALL(IF(AD108:AI108=BE108,COLUMN(AD108:AI108)-COLUMN(AD108)+1),COUNTIF(AP108:AS108,BE108))),0)</f>
        <v>0</v>
      </c>
      <c r="BE108" s="75" t="n">
        <f aca="false">IFERROR(LARGE(AD108:AI108,4),0)</f>
        <v>0</v>
      </c>
      <c r="BF108" s="75" t="n">
        <f aca="false">IFERROR(INDEX(AJ108:AO108,SMALL(IF(AD108:AI108=BE108,COLUMN(AD108:AI108)-COLUMN(AD108)+1),COUNTIF(AP108:AS108,BE108))),0)</f>
        <v>0</v>
      </c>
      <c r="BG108" s="76" t="n">
        <f aca="false">IFERROR(INDEX(X108:AC108,SMALL(IF(AD108:AI108=BH108,COLUMN(AD108:AI108)-COLUMN(AD108)+1),COUNTIF(AP108:AT108,BH108))),0)</f>
        <v>0</v>
      </c>
      <c r="BH108" s="76" t="n">
        <f aca="false">IFERROR(LARGE(AD108:AI108,5),0)</f>
        <v>0</v>
      </c>
      <c r="BI108" s="76" t="n">
        <f aca="false">IFERROR(INDEX(AJ108:AO108,SMALL(IF(AD108:AI108=BH108,COLUMN(AD108:AI108)-COLUMN(AD108)+1),COUNTIF(AP108:AT108,BH108))),0)</f>
        <v>0</v>
      </c>
      <c r="BJ108" s="77" t="n">
        <f aca="false">IF(COUNTIF(AD108:AI108,0)=0,IF(COUNTIFS(AD108:AI108,"*F*")=0,SUM(LARGE(AD108:AI108,{1,2,3,4,5})),IF(COUNTIFS(AD108:AI108,"*F*")=1,SUM(LARGE(AD108:AI108,{1,2,3,4,5})),IF(COUNTIFS(AD108:AI108,"*F*")=2,"C",IF(COUNTIFS(AD108:AI108,"*F*")&gt;2,"F")))),IF(COUNTIFS(AD108:AH108,"*F*")=0,SUM(AD108:AH108),IF(COUNTIFS(AD108:AH108,"*F*")=1,"C",IF(COUNTIFS(AD108:AH108,"*F*")&gt;=2,"F"))))</f>
        <v>0</v>
      </c>
      <c r="BK108" s="78" t="n">
        <f aca="false">IFERROR(BJ108/5,BJ108)</f>
        <v>0</v>
      </c>
    </row>
    <row r="109" customFormat="false" ht="15" hidden="false" customHeight="false" outlineLevel="0" collapsed="false">
      <c r="A109" s="64" t="n">
        <v>107</v>
      </c>
      <c r="B109" s="65" t="s">
        <v>12</v>
      </c>
      <c r="C109" s="79"/>
      <c r="D109" s="79"/>
      <c r="E109" s="50"/>
      <c r="F109" s="44"/>
      <c r="G109" s="44"/>
      <c r="H109" s="44"/>
      <c r="I109" s="44"/>
      <c r="J109" s="44"/>
      <c r="K109" s="44"/>
      <c r="L109" s="44"/>
      <c r="M109" s="44"/>
      <c r="N109" s="44"/>
      <c r="O109" s="44"/>
      <c r="P109" s="44"/>
      <c r="Q109" s="44"/>
      <c r="R109" s="44"/>
      <c r="S109" s="44"/>
      <c r="T109" s="44"/>
      <c r="U109" s="44"/>
      <c r="V109" s="44"/>
      <c r="W109" s="44"/>
      <c r="X109" s="67" t="n">
        <f aca="false">F109</f>
        <v>0</v>
      </c>
      <c r="Y109" s="67" t="n">
        <f aca="false">I109</f>
        <v>0</v>
      </c>
      <c r="Z109" s="67" t="n">
        <f aca="false">L109</f>
        <v>0</v>
      </c>
      <c r="AA109" s="67" t="n">
        <f aca="false">O109</f>
        <v>0</v>
      </c>
      <c r="AB109" s="67" t="n">
        <f aca="false">R109</f>
        <v>0</v>
      </c>
      <c r="AC109" s="67" t="n">
        <f aca="false">U109</f>
        <v>0</v>
      </c>
      <c r="AD109" s="68" t="n">
        <f aca="false">G109</f>
        <v>0</v>
      </c>
      <c r="AE109" s="68" t="n">
        <f aca="false">J109</f>
        <v>0</v>
      </c>
      <c r="AF109" s="68" t="n">
        <f aca="false">M109</f>
        <v>0</v>
      </c>
      <c r="AG109" s="68" t="n">
        <f aca="false">P109</f>
        <v>0</v>
      </c>
      <c r="AH109" s="68" t="n">
        <f aca="false">S109</f>
        <v>0</v>
      </c>
      <c r="AI109" s="68" t="n">
        <f aca="false">V109</f>
        <v>0</v>
      </c>
      <c r="AJ109" s="69" t="n">
        <f aca="false">H109</f>
        <v>0</v>
      </c>
      <c r="AK109" s="69" t="n">
        <f aca="false">K109</f>
        <v>0</v>
      </c>
      <c r="AL109" s="69" t="n">
        <f aca="false">N109</f>
        <v>0</v>
      </c>
      <c r="AM109" s="69" t="n">
        <f aca="false">Q109</f>
        <v>0</v>
      </c>
      <c r="AN109" s="69" t="n">
        <f aca="false">T109</f>
        <v>0</v>
      </c>
      <c r="AO109" s="69" t="n">
        <f aca="false">W109</f>
        <v>0</v>
      </c>
      <c r="AP109" s="70" t="n">
        <f aca="false">IFERROR(LARGE(AD109:AI109,1),0)</f>
        <v>0</v>
      </c>
      <c r="AQ109" s="70" t="n">
        <f aca="false">IFERROR(LARGE(AD109:AI109,2),0)</f>
        <v>0</v>
      </c>
      <c r="AR109" s="70" t="n">
        <f aca="false">IFERROR(LARGE(AD109:AI109,3),0)</f>
        <v>0</v>
      </c>
      <c r="AS109" s="70" t="n">
        <f aca="false">IFERROR(LARGE(AD109:AI109,4),0)</f>
        <v>0</v>
      </c>
      <c r="AT109" s="70" t="n">
        <f aca="false">IFERROR(LARGE(AD109:AI109,5),0)</f>
        <v>0</v>
      </c>
      <c r="AU109" s="71" t="n">
        <f aca="false">IFERROR(INDEX(X109:AC109,SMALL(IF(AD109:AI109=AV109,COLUMN(AD109:AI109)-COLUMN(AD109)+1),COUNTIF(AP109:AP109,AV109))),0)</f>
        <v>0</v>
      </c>
      <c r="AV109" s="71" t="n">
        <f aca="false">IFERROR(LARGE(AD109:AI109,1),0)</f>
        <v>0</v>
      </c>
      <c r="AW109" s="71" t="n">
        <f aca="false">IFERROR(INDEX(AJ109:AO109,SMALL(IF(AD109:AI109=AV109,COLUMN(AD109:AI109)-COLUMN(AD109)+1),COUNTIF(AP109:AP109,AV109))),0)</f>
        <v>0</v>
      </c>
      <c r="AX109" s="72" t="n">
        <f aca="false">IFERROR(INDEX(X109:AC109,SMALL(IF(AD109:AI109=AY109,COLUMN(AD109:AI109)-COLUMN(AD109)+1),COUNTIF(AP109:AQ109,AY109))),0)</f>
        <v>0</v>
      </c>
      <c r="AY109" s="72" t="n">
        <f aca="false">IFERROR(LARGE(AD109:AI109,2),0)</f>
        <v>0</v>
      </c>
      <c r="AZ109" s="73" t="n">
        <f aca="false">IFERROR(INDEX(AJ109:AO109,SMALL(IF(AD109:AI109=AY109,COLUMN(AD109:AI109)-COLUMN(AD109)+1),COUNTIF(AP109:AQ109,AY109))),0)</f>
        <v>0</v>
      </c>
      <c r="BA109" s="74" t="n">
        <f aca="false">IFERROR(INDEX(X109:AC109,SMALL(IF(AD109:AI109=BB109,COLUMN(AD109:AI109)-COLUMN(AD109)+1),COUNTIF(AP109:AR109,BB109))),0)</f>
        <v>0</v>
      </c>
      <c r="BB109" s="74" t="n">
        <f aca="false">IFERROR(LARGE(AD109:AI109,3),0)</f>
        <v>0</v>
      </c>
      <c r="BC109" s="74" t="n">
        <f aca="false">IFERROR(INDEX(AJ109:AO109,SMALL(IF(AD109:AI109=BB109,COLUMN(AD109:AI109)-COLUMN(AD109)+1),COUNTIF(AP109:AR109,BB109))),0)</f>
        <v>0</v>
      </c>
      <c r="BD109" s="75" t="n">
        <f aca="false">IFERROR(INDEX(X109:AC109,SMALL(IF(AD109:AI109=BE109,COLUMN(AD109:AI109)-COLUMN(AD109)+1),COUNTIF(AP109:AS109,BE109))),0)</f>
        <v>0</v>
      </c>
      <c r="BE109" s="75" t="n">
        <f aca="false">IFERROR(LARGE(AD109:AI109,4),0)</f>
        <v>0</v>
      </c>
      <c r="BF109" s="75" t="n">
        <f aca="false">IFERROR(INDEX(AJ109:AO109,SMALL(IF(AD109:AI109=BE109,COLUMN(AD109:AI109)-COLUMN(AD109)+1),COUNTIF(AP109:AS109,BE109))),0)</f>
        <v>0</v>
      </c>
      <c r="BG109" s="76" t="n">
        <f aca="false">IFERROR(INDEX(X109:AC109,SMALL(IF(AD109:AI109=BH109,COLUMN(AD109:AI109)-COLUMN(AD109)+1),COUNTIF(AP109:AT109,BH109))),0)</f>
        <v>0</v>
      </c>
      <c r="BH109" s="76" t="n">
        <f aca="false">IFERROR(LARGE(AD109:AI109,5),0)</f>
        <v>0</v>
      </c>
      <c r="BI109" s="76" t="n">
        <f aca="false">IFERROR(INDEX(AJ109:AO109,SMALL(IF(AD109:AI109=BH109,COLUMN(AD109:AI109)-COLUMN(AD109)+1),COUNTIF(AP109:AT109,BH109))),0)</f>
        <v>0</v>
      </c>
      <c r="BJ109" s="77" t="n">
        <f aca="false">IF(COUNTIF(AD109:AI109,0)=0,IF(COUNTIFS(AD109:AI109,"*F*")=0,SUM(LARGE(AD109:AI109,{1,2,3,4,5})),IF(COUNTIFS(AD109:AI109,"*F*")=1,SUM(LARGE(AD109:AI109,{1,2,3,4,5})),IF(COUNTIFS(AD109:AI109,"*F*")=2,"C",IF(COUNTIFS(AD109:AI109,"*F*")&gt;2,"F")))),IF(COUNTIFS(AD109:AH109,"*F*")=0,SUM(AD109:AH109),IF(COUNTIFS(AD109:AH109,"*F*")=1,"C",IF(COUNTIFS(AD109:AH109,"*F*")&gt;=2,"F"))))</f>
        <v>0</v>
      </c>
      <c r="BK109" s="78" t="n">
        <f aca="false">IFERROR(BJ109/5,BJ109)</f>
        <v>0</v>
      </c>
    </row>
    <row r="110" customFormat="false" ht="15" hidden="false" customHeight="false" outlineLevel="0" collapsed="false">
      <c r="A110" s="64" t="n">
        <v>108</v>
      </c>
      <c r="B110" s="65" t="s">
        <v>12</v>
      </c>
      <c r="C110" s="79"/>
      <c r="D110" s="79"/>
      <c r="E110" s="50"/>
      <c r="F110" s="44"/>
      <c r="G110" s="44"/>
      <c r="H110" s="44"/>
      <c r="I110" s="44"/>
      <c r="J110" s="44"/>
      <c r="K110" s="44"/>
      <c r="L110" s="44"/>
      <c r="M110" s="44"/>
      <c r="N110" s="44"/>
      <c r="O110" s="44"/>
      <c r="P110" s="44"/>
      <c r="Q110" s="44"/>
      <c r="R110" s="44"/>
      <c r="S110" s="44"/>
      <c r="T110" s="44"/>
      <c r="U110" s="44"/>
      <c r="V110" s="44"/>
      <c r="W110" s="44"/>
      <c r="X110" s="67" t="n">
        <f aca="false">F110</f>
        <v>0</v>
      </c>
      <c r="Y110" s="67" t="n">
        <f aca="false">I110</f>
        <v>0</v>
      </c>
      <c r="Z110" s="67" t="n">
        <f aca="false">L110</f>
        <v>0</v>
      </c>
      <c r="AA110" s="67" t="n">
        <f aca="false">O110</f>
        <v>0</v>
      </c>
      <c r="AB110" s="67" t="n">
        <f aca="false">R110</f>
        <v>0</v>
      </c>
      <c r="AC110" s="67" t="n">
        <f aca="false">U110</f>
        <v>0</v>
      </c>
      <c r="AD110" s="68" t="n">
        <f aca="false">G110</f>
        <v>0</v>
      </c>
      <c r="AE110" s="68" t="n">
        <f aca="false">J110</f>
        <v>0</v>
      </c>
      <c r="AF110" s="68" t="n">
        <f aca="false">M110</f>
        <v>0</v>
      </c>
      <c r="AG110" s="68" t="n">
        <f aca="false">P110</f>
        <v>0</v>
      </c>
      <c r="AH110" s="68" t="n">
        <f aca="false">S110</f>
        <v>0</v>
      </c>
      <c r="AI110" s="68" t="n">
        <f aca="false">V110</f>
        <v>0</v>
      </c>
      <c r="AJ110" s="69" t="n">
        <f aca="false">H110</f>
        <v>0</v>
      </c>
      <c r="AK110" s="69" t="n">
        <f aca="false">K110</f>
        <v>0</v>
      </c>
      <c r="AL110" s="69" t="n">
        <f aca="false">N110</f>
        <v>0</v>
      </c>
      <c r="AM110" s="69" t="n">
        <f aca="false">Q110</f>
        <v>0</v>
      </c>
      <c r="AN110" s="69" t="n">
        <f aca="false">T110</f>
        <v>0</v>
      </c>
      <c r="AO110" s="69" t="n">
        <f aca="false">W110</f>
        <v>0</v>
      </c>
      <c r="AP110" s="70" t="n">
        <f aca="false">IFERROR(LARGE(AD110:AI110,1),0)</f>
        <v>0</v>
      </c>
      <c r="AQ110" s="70" t="n">
        <f aca="false">IFERROR(LARGE(AD110:AI110,2),0)</f>
        <v>0</v>
      </c>
      <c r="AR110" s="70" t="n">
        <f aca="false">IFERROR(LARGE(AD110:AI110,3),0)</f>
        <v>0</v>
      </c>
      <c r="AS110" s="70" t="n">
        <f aca="false">IFERROR(LARGE(AD110:AI110,4),0)</f>
        <v>0</v>
      </c>
      <c r="AT110" s="70" t="n">
        <f aca="false">IFERROR(LARGE(AD110:AI110,5),0)</f>
        <v>0</v>
      </c>
      <c r="AU110" s="71" t="n">
        <f aca="false">IFERROR(INDEX(X110:AC110,SMALL(IF(AD110:AI110=AV110,COLUMN(AD110:AI110)-COLUMN(AD110)+1),COUNTIF(AP110:AP110,AV110))),0)</f>
        <v>0</v>
      </c>
      <c r="AV110" s="71" t="n">
        <f aca="false">IFERROR(LARGE(AD110:AI110,1),0)</f>
        <v>0</v>
      </c>
      <c r="AW110" s="71" t="n">
        <f aca="false">IFERROR(INDEX(AJ110:AO110,SMALL(IF(AD110:AI110=AV110,COLUMN(AD110:AI110)-COLUMN(AD110)+1),COUNTIF(AP110:AP110,AV110))),0)</f>
        <v>0</v>
      </c>
      <c r="AX110" s="72" t="n">
        <f aca="false">IFERROR(INDEX(X110:AC110,SMALL(IF(AD110:AI110=AY110,COLUMN(AD110:AI110)-COLUMN(AD110)+1),COUNTIF(AP110:AQ110,AY110))),0)</f>
        <v>0</v>
      </c>
      <c r="AY110" s="72" t="n">
        <f aca="false">IFERROR(LARGE(AD110:AI110,2),0)</f>
        <v>0</v>
      </c>
      <c r="AZ110" s="73" t="n">
        <f aca="false">IFERROR(INDEX(AJ110:AO110,SMALL(IF(AD110:AI110=AY110,COLUMN(AD110:AI110)-COLUMN(AD110)+1),COUNTIF(AP110:AQ110,AY110))),0)</f>
        <v>0</v>
      </c>
      <c r="BA110" s="74" t="n">
        <f aca="false">IFERROR(INDEX(X110:AC110,SMALL(IF(AD110:AI110=BB110,COLUMN(AD110:AI110)-COLUMN(AD110)+1),COUNTIF(AP110:AR110,BB110))),0)</f>
        <v>0</v>
      </c>
      <c r="BB110" s="74" t="n">
        <f aca="false">IFERROR(LARGE(AD110:AI110,3),0)</f>
        <v>0</v>
      </c>
      <c r="BC110" s="74" t="n">
        <f aca="false">IFERROR(INDEX(AJ110:AO110,SMALL(IF(AD110:AI110=BB110,COLUMN(AD110:AI110)-COLUMN(AD110)+1),COUNTIF(AP110:AR110,BB110))),0)</f>
        <v>0</v>
      </c>
      <c r="BD110" s="75" t="n">
        <f aca="false">IFERROR(INDEX(X110:AC110,SMALL(IF(AD110:AI110=BE110,COLUMN(AD110:AI110)-COLUMN(AD110)+1),COUNTIF(AP110:AS110,BE110))),0)</f>
        <v>0</v>
      </c>
      <c r="BE110" s="75" t="n">
        <f aca="false">IFERROR(LARGE(AD110:AI110,4),0)</f>
        <v>0</v>
      </c>
      <c r="BF110" s="75" t="n">
        <f aca="false">IFERROR(INDEX(AJ110:AO110,SMALL(IF(AD110:AI110=BE110,COLUMN(AD110:AI110)-COLUMN(AD110)+1),COUNTIF(AP110:AS110,BE110))),0)</f>
        <v>0</v>
      </c>
      <c r="BG110" s="76" t="n">
        <f aca="false">IFERROR(INDEX(X110:AC110,SMALL(IF(AD110:AI110=BH110,COLUMN(AD110:AI110)-COLUMN(AD110)+1),COUNTIF(AP110:AT110,BH110))),0)</f>
        <v>0</v>
      </c>
      <c r="BH110" s="76" t="n">
        <f aca="false">IFERROR(LARGE(AD110:AI110,5),0)</f>
        <v>0</v>
      </c>
      <c r="BI110" s="76" t="n">
        <f aca="false">IFERROR(INDEX(AJ110:AO110,SMALL(IF(AD110:AI110=BH110,COLUMN(AD110:AI110)-COLUMN(AD110)+1),COUNTIF(AP110:AT110,BH110))),0)</f>
        <v>0</v>
      </c>
      <c r="BJ110" s="77" t="n">
        <f aca="false">IF(COUNTIF(AD110:AI110,0)=0,IF(COUNTIFS(AD110:AI110,"*F*")=0,SUM(LARGE(AD110:AI110,{1,2,3,4,5})),IF(COUNTIFS(AD110:AI110,"*F*")=1,SUM(LARGE(AD110:AI110,{1,2,3,4,5})),IF(COUNTIFS(AD110:AI110,"*F*")=2,"C",IF(COUNTIFS(AD110:AI110,"*F*")&gt;2,"F")))),IF(COUNTIFS(AD110:AH110,"*F*")=0,SUM(AD110:AH110),IF(COUNTIFS(AD110:AH110,"*F*")=1,"C",IF(COUNTIFS(AD110:AH110,"*F*")&gt;=2,"F"))))</f>
        <v>0</v>
      </c>
      <c r="BK110" s="78" t="n">
        <f aca="false">IFERROR(BJ110/5,BJ110)</f>
        <v>0</v>
      </c>
    </row>
    <row r="111" customFormat="false" ht="15" hidden="false" customHeight="false" outlineLevel="0" collapsed="false">
      <c r="A111" s="64" t="n">
        <v>109</v>
      </c>
      <c r="B111" s="65" t="s">
        <v>12</v>
      </c>
      <c r="C111" s="79"/>
      <c r="D111" s="79"/>
      <c r="E111" s="50"/>
      <c r="F111" s="44"/>
      <c r="G111" s="44"/>
      <c r="H111" s="44"/>
      <c r="I111" s="44"/>
      <c r="J111" s="44"/>
      <c r="K111" s="44"/>
      <c r="L111" s="44"/>
      <c r="M111" s="44"/>
      <c r="N111" s="44"/>
      <c r="O111" s="44"/>
      <c r="P111" s="44"/>
      <c r="Q111" s="44"/>
      <c r="R111" s="44"/>
      <c r="S111" s="44"/>
      <c r="T111" s="44"/>
      <c r="U111" s="44"/>
      <c r="V111" s="44"/>
      <c r="W111" s="44"/>
      <c r="X111" s="67" t="n">
        <f aca="false">F111</f>
        <v>0</v>
      </c>
      <c r="Y111" s="67" t="n">
        <f aca="false">I111</f>
        <v>0</v>
      </c>
      <c r="Z111" s="67" t="n">
        <f aca="false">L111</f>
        <v>0</v>
      </c>
      <c r="AA111" s="67" t="n">
        <f aca="false">O111</f>
        <v>0</v>
      </c>
      <c r="AB111" s="67" t="n">
        <f aca="false">R111</f>
        <v>0</v>
      </c>
      <c r="AC111" s="67" t="n">
        <f aca="false">U111</f>
        <v>0</v>
      </c>
      <c r="AD111" s="68" t="n">
        <f aca="false">G111</f>
        <v>0</v>
      </c>
      <c r="AE111" s="68" t="n">
        <f aca="false">J111</f>
        <v>0</v>
      </c>
      <c r="AF111" s="68" t="n">
        <f aca="false">M111</f>
        <v>0</v>
      </c>
      <c r="AG111" s="68" t="n">
        <f aca="false">P111</f>
        <v>0</v>
      </c>
      <c r="AH111" s="68" t="n">
        <f aca="false">S111</f>
        <v>0</v>
      </c>
      <c r="AI111" s="68" t="n">
        <f aca="false">V111</f>
        <v>0</v>
      </c>
      <c r="AJ111" s="69" t="n">
        <f aca="false">H111</f>
        <v>0</v>
      </c>
      <c r="AK111" s="69" t="n">
        <f aca="false">K111</f>
        <v>0</v>
      </c>
      <c r="AL111" s="69" t="n">
        <f aca="false">N111</f>
        <v>0</v>
      </c>
      <c r="AM111" s="69" t="n">
        <f aca="false">Q111</f>
        <v>0</v>
      </c>
      <c r="AN111" s="69" t="n">
        <f aca="false">T111</f>
        <v>0</v>
      </c>
      <c r="AO111" s="69" t="n">
        <f aca="false">W111</f>
        <v>0</v>
      </c>
      <c r="AP111" s="70" t="n">
        <f aca="false">IFERROR(LARGE(AD111:AI111,1),0)</f>
        <v>0</v>
      </c>
      <c r="AQ111" s="70" t="n">
        <f aca="false">IFERROR(LARGE(AD111:AI111,2),0)</f>
        <v>0</v>
      </c>
      <c r="AR111" s="70" t="n">
        <f aca="false">IFERROR(LARGE(AD111:AI111,3),0)</f>
        <v>0</v>
      </c>
      <c r="AS111" s="70" t="n">
        <f aca="false">IFERROR(LARGE(AD111:AI111,4),0)</f>
        <v>0</v>
      </c>
      <c r="AT111" s="70" t="n">
        <f aca="false">IFERROR(LARGE(AD111:AI111,5),0)</f>
        <v>0</v>
      </c>
      <c r="AU111" s="71" t="n">
        <f aca="false">IFERROR(INDEX(X111:AC111,SMALL(IF(AD111:AI111=AV111,COLUMN(AD111:AI111)-COLUMN(AD111)+1),COUNTIF(AP111:AP111,AV111))),0)</f>
        <v>0</v>
      </c>
      <c r="AV111" s="71" t="n">
        <f aca="false">IFERROR(LARGE(AD111:AI111,1),0)</f>
        <v>0</v>
      </c>
      <c r="AW111" s="71" t="n">
        <f aca="false">IFERROR(INDEX(AJ111:AO111,SMALL(IF(AD111:AI111=AV111,COLUMN(AD111:AI111)-COLUMN(AD111)+1),COUNTIF(AP111:AP111,AV111))),0)</f>
        <v>0</v>
      </c>
      <c r="AX111" s="72" t="n">
        <f aca="false">IFERROR(INDEX(X111:AC111,SMALL(IF(AD111:AI111=AY111,COLUMN(AD111:AI111)-COLUMN(AD111)+1),COUNTIF(AP111:AQ111,AY111))),0)</f>
        <v>0</v>
      </c>
      <c r="AY111" s="72" t="n">
        <f aca="false">IFERROR(LARGE(AD111:AI111,2),0)</f>
        <v>0</v>
      </c>
      <c r="AZ111" s="73" t="n">
        <f aca="false">IFERROR(INDEX(AJ111:AO111,SMALL(IF(AD111:AI111=AY111,COLUMN(AD111:AI111)-COLUMN(AD111)+1),COUNTIF(AP111:AQ111,AY111))),0)</f>
        <v>0</v>
      </c>
      <c r="BA111" s="74" t="n">
        <f aca="false">IFERROR(INDEX(X111:AC111,SMALL(IF(AD111:AI111=BB111,COLUMN(AD111:AI111)-COLUMN(AD111)+1),COUNTIF(AP111:AR111,BB111))),0)</f>
        <v>0</v>
      </c>
      <c r="BB111" s="74" t="n">
        <f aca="false">IFERROR(LARGE(AD111:AI111,3),0)</f>
        <v>0</v>
      </c>
      <c r="BC111" s="74" t="n">
        <f aca="false">IFERROR(INDEX(AJ111:AO111,SMALL(IF(AD111:AI111=BB111,COLUMN(AD111:AI111)-COLUMN(AD111)+1),COUNTIF(AP111:AR111,BB111))),0)</f>
        <v>0</v>
      </c>
      <c r="BD111" s="75" t="n">
        <f aca="false">IFERROR(INDEX(X111:AC111,SMALL(IF(AD111:AI111=BE111,COLUMN(AD111:AI111)-COLUMN(AD111)+1),COUNTIF(AP111:AS111,BE111))),0)</f>
        <v>0</v>
      </c>
      <c r="BE111" s="75" t="n">
        <f aca="false">IFERROR(LARGE(AD111:AI111,4),0)</f>
        <v>0</v>
      </c>
      <c r="BF111" s="75" t="n">
        <f aca="false">IFERROR(INDEX(AJ111:AO111,SMALL(IF(AD111:AI111=BE111,COLUMN(AD111:AI111)-COLUMN(AD111)+1),COUNTIF(AP111:AS111,BE111))),0)</f>
        <v>0</v>
      </c>
      <c r="BG111" s="76" t="n">
        <f aca="false">IFERROR(INDEX(X111:AC111,SMALL(IF(AD111:AI111=BH111,COLUMN(AD111:AI111)-COLUMN(AD111)+1),COUNTIF(AP111:AT111,BH111))),0)</f>
        <v>0</v>
      </c>
      <c r="BH111" s="76" t="n">
        <f aca="false">IFERROR(LARGE(AD111:AI111,5),0)</f>
        <v>0</v>
      </c>
      <c r="BI111" s="76" t="n">
        <f aca="false">IFERROR(INDEX(AJ111:AO111,SMALL(IF(AD111:AI111=BH111,COLUMN(AD111:AI111)-COLUMN(AD111)+1),COUNTIF(AP111:AT111,BH111))),0)</f>
        <v>0</v>
      </c>
      <c r="BJ111" s="77" t="n">
        <f aca="false">IF(COUNTIF(AD111:AI111,0)=0,IF(COUNTIFS(AD111:AI111,"*F*")=0,SUM(LARGE(AD111:AI111,{1,2,3,4,5})),IF(COUNTIFS(AD111:AI111,"*F*")=1,SUM(LARGE(AD111:AI111,{1,2,3,4,5})),IF(COUNTIFS(AD111:AI111,"*F*")=2,"C",IF(COUNTIFS(AD111:AI111,"*F*")&gt;2,"F")))),IF(COUNTIFS(AD111:AH111,"*F*")=0,SUM(AD111:AH111),IF(COUNTIFS(AD111:AH111,"*F*")=1,"C",IF(COUNTIFS(AD111:AH111,"*F*")&gt;=2,"F"))))</f>
        <v>0</v>
      </c>
      <c r="BK111" s="78" t="n">
        <f aca="false">IFERROR(BJ111/5,BJ111)</f>
        <v>0</v>
      </c>
    </row>
    <row r="112" customFormat="false" ht="15" hidden="false" customHeight="false" outlineLevel="0" collapsed="false">
      <c r="A112" s="64" t="n">
        <v>110</v>
      </c>
      <c r="B112" s="65" t="s">
        <v>12</v>
      </c>
      <c r="C112" s="79"/>
      <c r="D112" s="79"/>
      <c r="E112" s="50"/>
      <c r="F112" s="44"/>
      <c r="G112" s="44"/>
      <c r="H112" s="44"/>
      <c r="I112" s="44"/>
      <c r="J112" s="44"/>
      <c r="K112" s="44"/>
      <c r="L112" s="44"/>
      <c r="M112" s="44"/>
      <c r="N112" s="44"/>
      <c r="O112" s="44"/>
      <c r="P112" s="44"/>
      <c r="Q112" s="44"/>
      <c r="R112" s="44"/>
      <c r="S112" s="44"/>
      <c r="T112" s="44"/>
      <c r="U112" s="44"/>
      <c r="V112" s="44"/>
      <c r="W112" s="44"/>
      <c r="X112" s="67" t="n">
        <f aca="false">F112</f>
        <v>0</v>
      </c>
      <c r="Y112" s="67" t="n">
        <f aca="false">I112</f>
        <v>0</v>
      </c>
      <c r="Z112" s="67" t="n">
        <f aca="false">L112</f>
        <v>0</v>
      </c>
      <c r="AA112" s="67" t="n">
        <f aca="false">O112</f>
        <v>0</v>
      </c>
      <c r="AB112" s="67" t="n">
        <f aca="false">R112</f>
        <v>0</v>
      </c>
      <c r="AC112" s="67" t="n">
        <f aca="false">U112</f>
        <v>0</v>
      </c>
      <c r="AD112" s="68" t="n">
        <f aca="false">G112</f>
        <v>0</v>
      </c>
      <c r="AE112" s="68" t="n">
        <f aca="false">J112</f>
        <v>0</v>
      </c>
      <c r="AF112" s="68" t="n">
        <f aca="false">M112</f>
        <v>0</v>
      </c>
      <c r="AG112" s="68" t="n">
        <f aca="false">P112</f>
        <v>0</v>
      </c>
      <c r="AH112" s="68" t="n">
        <f aca="false">S112</f>
        <v>0</v>
      </c>
      <c r="AI112" s="68" t="n">
        <f aca="false">V112</f>
        <v>0</v>
      </c>
      <c r="AJ112" s="69" t="n">
        <f aca="false">H112</f>
        <v>0</v>
      </c>
      <c r="AK112" s="69" t="n">
        <f aca="false">K112</f>
        <v>0</v>
      </c>
      <c r="AL112" s="69" t="n">
        <f aca="false">N112</f>
        <v>0</v>
      </c>
      <c r="AM112" s="69" t="n">
        <f aca="false">Q112</f>
        <v>0</v>
      </c>
      <c r="AN112" s="69" t="n">
        <f aca="false">T112</f>
        <v>0</v>
      </c>
      <c r="AO112" s="69" t="n">
        <f aca="false">W112</f>
        <v>0</v>
      </c>
      <c r="AP112" s="70" t="n">
        <f aca="false">IFERROR(LARGE(AD112:AI112,1),0)</f>
        <v>0</v>
      </c>
      <c r="AQ112" s="70" t="n">
        <f aca="false">IFERROR(LARGE(AD112:AI112,2),0)</f>
        <v>0</v>
      </c>
      <c r="AR112" s="70" t="n">
        <f aca="false">IFERROR(LARGE(AD112:AI112,3),0)</f>
        <v>0</v>
      </c>
      <c r="AS112" s="70" t="n">
        <f aca="false">IFERROR(LARGE(AD112:AI112,4),0)</f>
        <v>0</v>
      </c>
      <c r="AT112" s="70" t="n">
        <f aca="false">IFERROR(LARGE(AD112:AI112,5),0)</f>
        <v>0</v>
      </c>
      <c r="AU112" s="71" t="n">
        <f aca="false">IFERROR(INDEX(X112:AC112,SMALL(IF(AD112:AI112=AV112,COLUMN(AD112:AI112)-COLUMN(AD112)+1),COUNTIF(AP112:AP112,AV112))),0)</f>
        <v>0</v>
      </c>
      <c r="AV112" s="71" t="n">
        <f aca="false">IFERROR(LARGE(AD112:AI112,1),0)</f>
        <v>0</v>
      </c>
      <c r="AW112" s="71" t="n">
        <f aca="false">IFERROR(INDEX(AJ112:AO112,SMALL(IF(AD112:AI112=AV112,COLUMN(AD112:AI112)-COLUMN(AD112)+1),COUNTIF(AP112:AP112,AV112))),0)</f>
        <v>0</v>
      </c>
      <c r="AX112" s="72" t="n">
        <f aca="false">IFERROR(INDEX(X112:AC112,SMALL(IF(AD112:AI112=AY112,COLUMN(AD112:AI112)-COLUMN(AD112)+1),COUNTIF(AP112:AQ112,AY112))),0)</f>
        <v>0</v>
      </c>
      <c r="AY112" s="72" t="n">
        <f aca="false">IFERROR(LARGE(AD112:AI112,2),0)</f>
        <v>0</v>
      </c>
      <c r="AZ112" s="73" t="n">
        <f aca="false">IFERROR(INDEX(AJ112:AO112,SMALL(IF(AD112:AI112=AY112,COLUMN(AD112:AI112)-COLUMN(AD112)+1),COUNTIF(AP112:AQ112,AY112))),0)</f>
        <v>0</v>
      </c>
      <c r="BA112" s="74" t="n">
        <f aca="false">IFERROR(INDEX(X112:AC112,SMALL(IF(AD112:AI112=BB112,COLUMN(AD112:AI112)-COLUMN(AD112)+1),COUNTIF(AP112:AR112,BB112))),0)</f>
        <v>0</v>
      </c>
      <c r="BB112" s="74" t="n">
        <f aca="false">IFERROR(LARGE(AD112:AI112,3),0)</f>
        <v>0</v>
      </c>
      <c r="BC112" s="74" t="n">
        <f aca="false">IFERROR(INDEX(AJ112:AO112,SMALL(IF(AD112:AI112=BB112,COLUMN(AD112:AI112)-COLUMN(AD112)+1),COUNTIF(AP112:AR112,BB112))),0)</f>
        <v>0</v>
      </c>
      <c r="BD112" s="75" t="n">
        <f aca="false">IFERROR(INDEX(X112:AC112,SMALL(IF(AD112:AI112=BE112,COLUMN(AD112:AI112)-COLUMN(AD112)+1),COUNTIF(AP112:AS112,BE112))),0)</f>
        <v>0</v>
      </c>
      <c r="BE112" s="75" t="n">
        <f aca="false">IFERROR(LARGE(AD112:AI112,4),0)</f>
        <v>0</v>
      </c>
      <c r="BF112" s="75" t="n">
        <f aca="false">IFERROR(INDEX(AJ112:AO112,SMALL(IF(AD112:AI112=BE112,COLUMN(AD112:AI112)-COLUMN(AD112)+1),COUNTIF(AP112:AS112,BE112))),0)</f>
        <v>0</v>
      </c>
      <c r="BG112" s="76" t="n">
        <f aca="false">IFERROR(INDEX(X112:AC112,SMALL(IF(AD112:AI112=BH112,COLUMN(AD112:AI112)-COLUMN(AD112)+1),COUNTIF(AP112:AT112,BH112))),0)</f>
        <v>0</v>
      </c>
      <c r="BH112" s="76" t="n">
        <f aca="false">IFERROR(LARGE(AD112:AI112,5),0)</f>
        <v>0</v>
      </c>
      <c r="BI112" s="76" t="n">
        <f aca="false">IFERROR(INDEX(AJ112:AO112,SMALL(IF(AD112:AI112=BH112,COLUMN(AD112:AI112)-COLUMN(AD112)+1),COUNTIF(AP112:AT112,BH112))),0)</f>
        <v>0</v>
      </c>
      <c r="BJ112" s="77" t="n">
        <f aca="false">IF(COUNTIF(AD112:AI112,0)=0,IF(COUNTIFS(AD112:AI112,"*F*")=0,SUM(LARGE(AD112:AI112,{1,2,3,4,5})),IF(COUNTIFS(AD112:AI112,"*F*")=1,SUM(LARGE(AD112:AI112,{1,2,3,4,5})),IF(COUNTIFS(AD112:AI112,"*F*")=2,"C",IF(COUNTIFS(AD112:AI112,"*F*")&gt;2,"F")))),IF(COUNTIFS(AD112:AH112,"*F*")=0,SUM(AD112:AH112),IF(COUNTIFS(AD112:AH112,"*F*")=1,"C",IF(COUNTIFS(AD112:AH112,"*F*")&gt;=2,"F"))))</f>
        <v>0</v>
      </c>
      <c r="BK112" s="78" t="n">
        <f aca="false">IFERROR(BJ112/5,BJ112)</f>
        <v>0</v>
      </c>
    </row>
    <row r="113" customFormat="false" ht="15" hidden="false" customHeight="false" outlineLevel="0" collapsed="false">
      <c r="A113" s="64" t="n">
        <v>111</v>
      </c>
      <c r="B113" s="65" t="s">
        <v>12</v>
      </c>
      <c r="C113" s="79"/>
      <c r="D113" s="79"/>
      <c r="E113" s="50"/>
      <c r="F113" s="44"/>
      <c r="G113" s="44"/>
      <c r="H113" s="44"/>
      <c r="I113" s="44"/>
      <c r="J113" s="44"/>
      <c r="K113" s="44"/>
      <c r="L113" s="44"/>
      <c r="M113" s="44"/>
      <c r="N113" s="44"/>
      <c r="O113" s="44"/>
      <c r="P113" s="44"/>
      <c r="Q113" s="44"/>
      <c r="R113" s="44"/>
      <c r="S113" s="44"/>
      <c r="T113" s="44"/>
      <c r="U113" s="44"/>
      <c r="V113" s="44"/>
      <c r="W113" s="44"/>
      <c r="X113" s="67" t="n">
        <f aca="false">F113</f>
        <v>0</v>
      </c>
      <c r="Y113" s="67" t="n">
        <f aca="false">I113</f>
        <v>0</v>
      </c>
      <c r="Z113" s="67" t="n">
        <f aca="false">L113</f>
        <v>0</v>
      </c>
      <c r="AA113" s="67" t="n">
        <f aca="false">O113</f>
        <v>0</v>
      </c>
      <c r="AB113" s="67" t="n">
        <f aca="false">R113</f>
        <v>0</v>
      </c>
      <c r="AC113" s="67" t="n">
        <f aca="false">U113</f>
        <v>0</v>
      </c>
      <c r="AD113" s="68" t="n">
        <f aca="false">G113</f>
        <v>0</v>
      </c>
      <c r="AE113" s="68" t="n">
        <f aca="false">J113</f>
        <v>0</v>
      </c>
      <c r="AF113" s="68" t="n">
        <f aca="false">M113</f>
        <v>0</v>
      </c>
      <c r="AG113" s="68" t="n">
        <f aca="false">P113</f>
        <v>0</v>
      </c>
      <c r="AH113" s="68" t="n">
        <f aca="false">S113</f>
        <v>0</v>
      </c>
      <c r="AI113" s="68" t="n">
        <f aca="false">V113</f>
        <v>0</v>
      </c>
      <c r="AJ113" s="69" t="n">
        <f aca="false">H113</f>
        <v>0</v>
      </c>
      <c r="AK113" s="69" t="n">
        <f aca="false">K113</f>
        <v>0</v>
      </c>
      <c r="AL113" s="69" t="n">
        <f aca="false">N113</f>
        <v>0</v>
      </c>
      <c r="AM113" s="69" t="n">
        <f aca="false">Q113</f>
        <v>0</v>
      </c>
      <c r="AN113" s="69" t="n">
        <f aca="false">T113</f>
        <v>0</v>
      </c>
      <c r="AO113" s="69" t="n">
        <f aca="false">W113</f>
        <v>0</v>
      </c>
      <c r="AP113" s="70" t="n">
        <f aca="false">IFERROR(LARGE(AD113:AI113,1),0)</f>
        <v>0</v>
      </c>
      <c r="AQ113" s="70" t="n">
        <f aca="false">IFERROR(LARGE(AD113:AI113,2),0)</f>
        <v>0</v>
      </c>
      <c r="AR113" s="70" t="n">
        <f aca="false">IFERROR(LARGE(AD113:AI113,3),0)</f>
        <v>0</v>
      </c>
      <c r="AS113" s="70" t="n">
        <f aca="false">IFERROR(LARGE(AD113:AI113,4),0)</f>
        <v>0</v>
      </c>
      <c r="AT113" s="70" t="n">
        <f aca="false">IFERROR(LARGE(AD113:AI113,5),0)</f>
        <v>0</v>
      </c>
      <c r="AU113" s="71" t="n">
        <f aca="false">IFERROR(INDEX(X113:AC113,SMALL(IF(AD113:AI113=AV113,COLUMN(AD113:AI113)-COLUMN(AD113)+1),COUNTIF(AP113:AP113,AV113))),0)</f>
        <v>0</v>
      </c>
      <c r="AV113" s="71" t="n">
        <f aca="false">IFERROR(LARGE(AD113:AI113,1),0)</f>
        <v>0</v>
      </c>
      <c r="AW113" s="71" t="n">
        <f aca="false">IFERROR(INDEX(AJ113:AO113,SMALL(IF(AD113:AI113=AV113,COLUMN(AD113:AI113)-COLUMN(AD113)+1),COUNTIF(AP113:AP113,AV113))),0)</f>
        <v>0</v>
      </c>
      <c r="AX113" s="72" t="n">
        <f aca="false">IFERROR(INDEX(X113:AC113,SMALL(IF(AD113:AI113=AY113,COLUMN(AD113:AI113)-COLUMN(AD113)+1),COUNTIF(AP113:AQ113,AY113))),0)</f>
        <v>0</v>
      </c>
      <c r="AY113" s="72" t="n">
        <f aca="false">IFERROR(LARGE(AD113:AI113,2),0)</f>
        <v>0</v>
      </c>
      <c r="AZ113" s="73" t="n">
        <f aca="false">IFERROR(INDEX(AJ113:AO113,SMALL(IF(AD113:AI113=AY113,COLUMN(AD113:AI113)-COLUMN(AD113)+1),COUNTIF(AP113:AQ113,AY113))),0)</f>
        <v>0</v>
      </c>
      <c r="BA113" s="74" t="n">
        <f aca="false">IFERROR(INDEX(X113:AC113,SMALL(IF(AD113:AI113=BB113,COLUMN(AD113:AI113)-COLUMN(AD113)+1),COUNTIF(AP113:AR113,BB113))),0)</f>
        <v>0</v>
      </c>
      <c r="BB113" s="74" t="n">
        <f aca="false">IFERROR(LARGE(AD113:AI113,3),0)</f>
        <v>0</v>
      </c>
      <c r="BC113" s="74" t="n">
        <f aca="false">IFERROR(INDEX(AJ113:AO113,SMALL(IF(AD113:AI113=BB113,COLUMN(AD113:AI113)-COLUMN(AD113)+1),COUNTIF(AP113:AR113,BB113))),0)</f>
        <v>0</v>
      </c>
      <c r="BD113" s="75" t="n">
        <f aca="false">IFERROR(INDEX(X113:AC113,SMALL(IF(AD113:AI113=BE113,COLUMN(AD113:AI113)-COLUMN(AD113)+1),COUNTIF(AP113:AS113,BE113))),0)</f>
        <v>0</v>
      </c>
      <c r="BE113" s="75" t="n">
        <f aca="false">IFERROR(LARGE(AD113:AI113,4),0)</f>
        <v>0</v>
      </c>
      <c r="BF113" s="75" t="n">
        <f aca="false">IFERROR(INDEX(AJ113:AO113,SMALL(IF(AD113:AI113=BE113,COLUMN(AD113:AI113)-COLUMN(AD113)+1),COUNTIF(AP113:AS113,BE113))),0)</f>
        <v>0</v>
      </c>
      <c r="BG113" s="76" t="n">
        <f aca="false">IFERROR(INDEX(X113:AC113,SMALL(IF(AD113:AI113=BH113,COLUMN(AD113:AI113)-COLUMN(AD113)+1),COUNTIF(AP113:AT113,BH113))),0)</f>
        <v>0</v>
      </c>
      <c r="BH113" s="76" t="n">
        <f aca="false">IFERROR(LARGE(AD113:AI113,5),0)</f>
        <v>0</v>
      </c>
      <c r="BI113" s="76" t="n">
        <f aca="false">IFERROR(INDEX(AJ113:AO113,SMALL(IF(AD113:AI113=BH113,COLUMN(AD113:AI113)-COLUMN(AD113)+1),COUNTIF(AP113:AT113,BH113))),0)</f>
        <v>0</v>
      </c>
      <c r="BJ113" s="77" t="n">
        <f aca="false">IF(COUNTIF(AD113:AI113,0)=0,IF(COUNTIFS(AD113:AI113,"*F*")=0,SUM(LARGE(AD113:AI113,{1,2,3,4,5})),IF(COUNTIFS(AD113:AI113,"*F*")=1,SUM(LARGE(AD113:AI113,{1,2,3,4,5})),IF(COUNTIFS(AD113:AI113,"*F*")=2,"C",IF(COUNTIFS(AD113:AI113,"*F*")&gt;2,"F")))),IF(COUNTIFS(AD113:AH113,"*F*")=0,SUM(AD113:AH113),IF(COUNTIFS(AD113:AH113,"*F*")=1,"C",IF(COUNTIFS(AD113:AH113,"*F*")&gt;=2,"F"))))</f>
        <v>0</v>
      </c>
      <c r="BK113" s="78" t="n">
        <f aca="false">IFERROR(BJ113/5,BJ113)</f>
        <v>0</v>
      </c>
    </row>
    <row r="114" customFormat="false" ht="15" hidden="false" customHeight="false" outlineLevel="0" collapsed="false">
      <c r="A114" s="64" t="n">
        <v>112</v>
      </c>
      <c r="B114" s="65" t="s">
        <v>12</v>
      </c>
      <c r="C114" s="79"/>
      <c r="D114" s="79"/>
      <c r="E114" s="50"/>
      <c r="F114" s="44"/>
      <c r="G114" s="44"/>
      <c r="H114" s="44"/>
      <c r="I114" s="44"/>
      <c r="J114" s="44"/>
      <c r="K114" s="44"/>
      <c r="L114" s="44"/>
      <c r="M114" s="44"/>
      <c r="N114" s="44"/>
      <c r="O114" s="44"/>
      <c r="P114" s="44"/>
      <c r="Q114" s="44"/>
      <c r="R114" s="44"/>
      <c r="S114" s="44"/>
      <c r="T114" s="44"/>
      <c r="U114" s="44"/>
      <c r="V114" s="44"/>
      <c r="W114" s="44"/>
      <c r="X114" s="67" t="n">
        <f aca="false">F114</f>
        <v>0</v>
      </c>
      <c r="Y114" s="67" t="n">
        <f aca="false">I114</f>
        <v>0</v>
      </c>
      <c r="Z114" s="67" t="n">
        <f aca="false">L114</f>
        <v>0</v>
      </c>
      <c r="AA114" s="67" t="n">
        <f aca="false">O114</f>
        <v>0</v>
      </c>
      <c r="AB114" s="67" t="n">
        <f aca="false">R114</f>
        <v>0</v>
      </c>
      <c r="AC114" s="67" t="n">
        <f aca="false">U114</f>
        <v>0</v>
      </c>
      <c r="AD114" s="68" t="n">
        <f aca="false">G114</f>
        <v>0</v>
      </c>
      <c r="AE114" s="68" t="n">
        <f aca="false">J114</f>
        <v>0</v>
      </c>
      <c r="AF114" s="68" t="n">
        <f aca="false">M114</f>
        <v>0</v>
      </c>
      <c r="AG114" s="68" t="n">
        <f aca="false">P114</f>
        <v>0</v>
      </c>
      <c r="AH114" s="68" t="n">
        <f aca="false">S114</f>
        <v>0</v>
      </c>
      <c r="AI114" s="68" t="n">
        <f aca="false">V114</f>
        <v>0</v>
      </c>
      <c r="AJ114" s="69" t="n">
        <f aca="false">H114</f>
        <v>0</v>
      </c>
      <c r="AK114" s="69" t="n">
        <f aca="false">K114</f>
        <v>0</v>
      </c>
      <c r="AL114" s="69" t="n">
        <f aca="false">N114</f>
        <v>0</v>
      </c>
      <c r="AM114" s="69" t="n">
        <f aca="false">Q114</f>
        <v>0</v>
      </c>
      <c r="AN114" s="69" t="n">
        <f aca="false">T114</f>
        <v>0</v>
      </c>
      <c r="AO114" s="69" t="n">
        <f aca="false">W114</f>
        <v>0</v>
      </c>
      <c r="AP114" s="70" t="n">
        <f aca="false">IFERROR(LARGE(AD114:AI114,1),0)</f>
        <v>0</v>
      </c>
      <c r="AQ114" s="70" t="n">
        <f aca="false">IFERROR(LARGE(AD114:AI114,2),0)</f>
        <v>0</v>
      </c>
      <c r="AR114" s="70" t="n">
        <f aca="false">IFERROR(LARGE(AD114:AI114,3),0)</f>
        <v>0</v>
      </c>
      <c r="AS114" s="70" t="n">
        <f aca="false">IFERROR(LARGE(AD114:AI114,4),0)</f>
        <v>0</v>
      </c>
      <c r="AT114" s="70" t="n">
        <f aca="false">IFERROR(LARGE(AD114:AI114,5),0)</f>
        <v>0</v>
      </c>
      <c r="AU114" s="71" t="n">
        <f aca="false">IFERROR(INDEX(X114:AC114,SMALL(IF(AD114:AI114=AV114,COLUMN(AD114:AI114)-COLUMN(AD114)+1),COUNTIF(AP114:AP114,AV114))),0)</f>
        <v>0</v>
      </c>
      <c r="AV114" s="71" t="n">
        <f aca="false">IFERROR(LARGE(AD114:AI114,1),0)</f>
        <v>0</v>
      </c>
      <c r="AW114" s="71" t="n">
        <f aca="false">IFERROR(INDEX(AJ114:AO114,SMALL(IF(AD114:AI114=AV114,COLUMN(AD114:AI114)-COLUMN(AD114)+1),COUNTIF(AP114:AP114,AV114))),0)</f>
        <v>0</v>
      </c>
      <c r="AX114" s="72" t="n">
        <f aca="false">IFERROR(INDEX(X114:AC114,SMALL(IF(AD114:AI114=AY114,COLUMN(AD114:AI114)-COLUMN(AD114)+1),COUNTIF(AP114:AQ114,AY114))),0)</f>
        <v>0</v>
      </c>
      <c r="AY114" s="72" t="n">
        <f aca="false">IFERROR(LARGE(AD114:AI114,2),0)</f>
        <v>0</v>
      </c>
      <c r="AZ114" s="73" t="n">
        <f aca="false">IFERROR(INDEX(AJ114:AO114,SMALL(IF(AD114:AI114=AY114,COLUMN(AD114:AI114)-COLUMN(AD114)+1),COUNTIF(AP114:AQ114,AY114))),0)</f>
        <v>0</v>
      </c>
      <c r="BA114" s="74" t="n">
        <f aca="false">IFERROR(INDEX(X114:AC114,SMALL(IF(AD114:AI114=BB114,COLUMN(AD114:AI114)-COLUMN(AD114)+1),COUNTIF(AP114:AR114,BB114))),0)</f>
        <v>0</v>
      </c>
      <c r="BB114" s="74" t="n">
        <f aca="false">IFERROR(LARGE(AD114:AI114,3),0)</f>
        <v>0</v>
      </c>
      <c r="BC114" s="74" t="n">
        <f aca="false">IFERROR(INDEX(AJ114:AO114,SMALL(IF(AD114:AI114=BB114,COLUMN(AD114:AI114)-COLUMN(AD114)+1),COUNTIF(AP114:AR114,BB114))),0)</f>
        <v>0</v>
      </c>
      <c r="BD114" s="75" t="n">
        <f aca="false">IFERROR(INDEX(X114:AC114,SMALL(IF(AD114:AI114=BE114,COLUMN(AD114:AI114)-COLUMN(AD114)+1),COUNTIF(AP114:AS114,BE114))),0)</f>
        <v>0</v>
      </c>
      <c r="BE114" s="75" t="n">
        <f aca="false">IFERROR(LARGE(AD114:AI114,4),0)</f>
        <v>0</v>
      </c>
      <c r="BF114" s="75" t="n">
        <f aca="false">IFERROR(INDEX(AJ114:AO114,SMALL(IF(AD114:AI114=BE114,COLUMN(AD114:AI114)-COLUMN(AD114)+1),COUNTIF(AP114:AS114,BE114))),0)</f>
        <v>0</v>
      </c>
      <c r="BG114" s="76" t="n">
        <f aca="false">IFERROR(INDEX(X114:AC114,SMALL(IF(AD114:AI114=BH114,COLUMN(AD114:AI114)-COLUMN(AD114)+1),COUNTIF(AP114:AT114,BH114))),0)</f>
        <v>0</v>
      </c>
      <c r="BH114" s="76" t="n">
        <f aca="false">IFERROR(LARGE(AD114:AI114,5),0)</f>
        <v>0</v>
      </c>
      <c r="BI114" s="76" t="n">
        <f aca="false">IFERROR(INDEX(AJ114:AO114,SMALL(IF(AD114:AI114=BH114,COLUMN(AD114:AI114)-COLUMN(AD114)+1),COUNTIF(AP114:AT114,BH114))),0)</f>
        <v>0</v>
      </c>
      <c r="BJ114" s="77" t="n">
        <f aca="false">IF(COUNTIF(AD114:AI114,0)=0,IF(COUNTIFS(AD114:AI114,"*F*")=0,SUM(LARGE(AD114:AI114,{1,2,3,4,5})),IF(COUNTIFS(AD114:AI114,"*F*")=1,SUM(LARGE(AD114:AI114,{1,2,3,4,5})),IF(COUNTIFS(AD114:AI114,"*F*")=2,"C",IF(COUNTIFS(AD114:AI114,"*F*")&gt;2,"F")))),IF(COUNTIFS(AD114:AH114,"*F*")=0,SUM(AD114:AH114),IF(COUNTIFS(AD114:AH114,"*F*")=1,"C",IF(COUNTIFS(AD114:AH114,"*F*")&gt;=2,"F"))))</f>
        <v>0</v>
      </c>
      <c r="BK114" s="78" t="n">
        <f aca="false">IFERROR(BJ114/5,BJ114)</f>
        <v>0</v>
      </c>
    </row>
    <row r="115" customFormat="false" ht="15" hidden="false" customHeight="false" outlineLevel="0" collapsed="false">
      <c r="A115" s="64" t="n">
        <v>113</v>
      </c>
      <c r="B115" s="65" t="s">
        <v>12</v>
      </c>
      <c r="C115" s="79"/>
      <c r="D115" s="79"/>
      <c r="E115" s="50"/>
      <c r="F115" s="44"/>
      <c r="G115" s="44"/>
      <c r="H115" s="44"/>
      <c r="I115" s="44"/>
      <c r="J115" s="44"/>
      <c r="K115" s="44"/>
      <c r="L115" s="44"/>
      <c r="M115" s="44"/>
      <c r="N115" s="44"/>
      <c r="O115" s="44"/>
      <c r="P115" s="44"/>
      <c r="Q115" s="44"/>
      <c r="R115" s="44"/>
      <c r="S115" s="44"/>
      <c r="T115" s="44"/>
      <c r="U115" s="44"/>
      <c r="V115" s="44"/>
      <c r="W115" s="44"/>
      <c r="X115" s="67" t="n">
        <f aca="false">F115</f>
        <v>0</v>
      </c>
      <c r="Y115" s="67" t="n">
        <f aca="false">I115</f>
        <v>0</v>
      </c>
      <c r="Z115" s="67" t="n">
        <f aca="false">L115</f>
        <v>0</v>
      </c>
      <c r="AA115" s="67" t="n">
        <f aca="false">O115</f>
        <v>0</v>
      </c>
      <c r="AB115" s="67" t="n">
        <f aca="false">R115</f>
        <v>0</v>
      </c>
      <c r="AC115" s="67" t="n">
        <f aca="false">U115</f>
        <v>0</v>
      </c>
      <c r="AD115" s="68" t="n">
        <f aca="false">G115</f>
        <v>0</v>
      </c>
      <c r="AE115" s="68" t="n">
        <f aca="false">J115</f>
        <v>0</v>
      </c>
      <c r="AF115" s="68" t="n">
        <f aca="false">M115</f>
        <v>0</v>
      </c>
      <c r="AG115" s="68" t="n">
        <f aca="false">P115</f>
        <v>0</v>
      </c>
      <c r="AH115" s="68" t="n">
        <f aca="false">S115</f>
        <v>0</v>
      </c>
      <c r="AI115" s="68" t="n">
        <f aca="false">V115</f>
        <v>0</v>
      </c>
      <c r="AJ115" s="69" t="n">
        <f aca="false">H115</f>
        <v>0</v>
      </c>
      <c r="AK115" s="69" t="n">
        <f aca="false">K115</f>
        <v>0</v>
      </c>
      <c r="AL115" s="69" t="n">
        <f aca="false">N115</f>
        <v>0</v>
      </c>
      <c r="AM115" s="69" t="n">
        <f aca="false">Q115</f>
        <v>0</v>
      </c>
      <c r="AN115" s="69" t="n">
        <f aca="false">T115</f>
        <v>0</v>
      </c>
      <c r="AO115" s="69" t="n">
        <f aca="false">W115</f>
        <v>0</v>
      </c>
      <c r="AP115" s="70" t="n">
        <f aca="false">IFERROR(LARGE(AD115:AI115,1),0)</f>
        <v>0</v>
      </c>
      <c r="AQ115" s="70" t="n">
        <f aca="false">IFERROR(LARGE(AD115:AI115,2),0)</f>
        <v>0</v>
      </c>
      <c r="AR115" s="70" t="n">
        <f aca="false">IFERROR(LARGE(AD115:AI115,3),0)</f>
        <v>0</v>
      </c>
      <c r="AS115" s="70" t="n">
        <f aca="false">IFERROR(LARGE(AD115:AI115,4),0)</f>
        <v>0</v>
      </c>
      <c r="AT115" s="70" t="n">
        <f aca="false">IFERROR(LARGE(AD115:AI115,5),0)</f>
        <v>0</v>
      </c>
      <c r="AU115" s="71" t="n">
        <f aca="false">IFERROR(INDEX(X115:AC115,SMALL(IF(AD115:AI115=AV115,COLUMN(AD115:AI115)-COLUMN(AD115)+1),COUNTIF(AP115:AP115,AV115))),0)</f>
        <v>0</v>
      </c>
      <c r="AV115" s="71" t="n">
        <f aca="false">IFERROR(LARGE(AD115:AI115,1),0)</f>
        <v>0</v>
      </c>
      <c r="AW115" s="71" t="n">
        <f aca="false">IFERROR(INDEX(AJ115:AO115,SMALL(IF(AD115:AI115=AV115,COLUMN(AD115:AI115)-COLUMN(AD115)+1),COUNTIF(AP115:AP115,AV115))),0)</f>
        <v>0</v>
      </c>
      <c r="AX115" s="72" t="n">
        <f aca="false">IFERROR(INDEX(X115:AC115,SMALL(IF(AD115:AI115=AY115,COLUMN(AD115:AI115)-COLUMN(AD115)+1),COUNTIF(AP115:AQ115,AY115))),0)</f>
        <v>0</v>
      </c>
      <c r="AY115" s="72" t="n">
        <f aca="false">IFERROR(LARGE(AD115:AI115,2),0)</f>
        <v>0</v>
      </c>
      <c r="AZ115" s="73" t="n">
        <f aca="false">IFERROR(INDEX(AJ115:AO115,SMALL(IF(AD115:AI115=AY115,COLUMN(AD115:AI115)-COLUMN(AD115)+1),COUNTIF(AP115:AQ115,AY115))),0)</f>
        <v>0</v>
      </c>
      <c r="BA115" s="74" t="n">
        <f aca="false">IFERROR(INDEX(X115:AC115,SMALL(IF(AD115:AI115=BB115,COLUMN(AD115:AI115)-COLUMN(AD115)+1),COUNTIF(AP115:AR115,BB115))),0)</f>
        <v>0</v>
      </c>
      <c r="BB115" s="74" t="n">
        <f aca="false">IFERROR(LARGE(AD115:AI115,3),0)</f>
        <v>0</v>
      </c>
      <c r="BC115" s="74" t="n">
        <f aca="false">IFERROR(INDEX(AJ115:AO115,SMALL(IF(AD115:AI115=BB115,COLUMN(AD115:AI115)-COLUMN(AD115)+1),COUNTIF(AP115:AR115,BB115))),0)</f>
        <v>0</v>
      </c>
      <c r="BD115" s="75" t="n">
        <f aca="false">IFERROR(INDEX(X115:AC115,SMALL(IF(AD115:AI115=BE115,COLUMN(AD115:AI115)-COLUMN(AD115)+1),COUNTIF(AP115:AS115,BE115))),0)</f>
        <v>0</v>
      </c>
      <c r="BE115" s="75" t="n">
        <f aca="false">IFERROR(LARGE(AD115:AI115,4),0)</f>
        <v>0</v>
      </c>
      <c r="BF115" s="75" t="n">
        <f aca="false">IFERROR(INDEX(AJ115:AO115,SMALL(IF(AD115:AI115=BE115,COLUMN(AD115:AI115)-COLUMN(AD115)+1),COUNTIF(AP115:AS115,BE115))),0)</f>
        <v>0</v>
      </c>
      <c r="BG115" s="76" t="n">
        <f aca="false">IFERROR(INDEX(X115:AC115,SMALL(IF(AD115:AI115=BH115,COLUMN(AD115:AI115)-COLUMN(AD115)+1),COUNTIF(AP115:AT115,BH115))),0)</f>
        <v>0</v>
      </c>
      <c r="BH115" s="76" t="n">
        <f aca="false">IFERROR(LARGE(AD115:AI115,5),0)</f>
        <v>0</v>
      </c>
      <c r="BI115" s="76" t="n">
        <f aca="false">IFERROR(INDEX(AJ115:AO115,SMALL(IF(AD115:AI115=BH115,COLUMN(AD115:AI115)-COLUMN(AD115)+1),COUNTIF(AP115:AT115,BH115))),0)</f>
        <v>0</v>
      </c>
      <c r="BJ115" s="77" t="n">
        <f aca="false">IF(COUNTIF(AD115:AI115,0)=0,IF(COUNTIFS(AD115:AI115,"*F*")=0,SUM(LARGE(AD115:AI115,{1,2,3,4,5})),IF(COUNTIFS(AD115:AI115,"*F*")=1,SUM(LARGE(AD115:AI115,{1,2,3,4,5})),IF(COUNTIFS(AD115:AI115,"*F*")=2,"C",IF(COUNTIFS(AD115:AI115,"*F*")&gt;2,"F")))),IF(COUNTIFS(AD115:AH115,"*F*")=0,SUM(AD115:AH115),IF(COUNTIFS(AD115:AH115,"*F*")=1,"C",IF(COUNTIFS(AD115:AH115,"*F*")&gt;=2,"F"))))</f>
        <v>0</v>
      </c>
      <c r="BK115" s="78" t="n">
        <f aca="false">IFERROR(BJ115/5,BJ115)</f>
        <v>0</v>
      </c>
    </row>
    <row r="116" customFormat="false" ht="15" hidden="false" customHeight="false" outlineLevel="0" collapsed="false">
      <c r="A116" s="64" t="n">
        <v>114</v>
      </c>
      <c r="B116" s="65" t="s">
        <v>12</v>
      </c>
      <c r="C116" s="79"/>
      <c r="D116" s="79"/>
      <c r="E116" s="50"/>
      <c r="F116" s="44"/>
      <c r="G116" s="44"/>
      <c r="H116" s="44"/>
      <c r="I116" s="44"/>
      <c r="J116" s="44"/>
      <c r="K116" s="44"/>
      <c r="L116" s="44"/>
      <c r="M116" s="44"/>
      <c r="N116" s="44"/>
      <c r="O116" s="44"/>
      <c r="P116" s="44"/>
      <c r="Q116" s="44"/>
      <c r="R116" s="44"/>
      <c r="S116" s="44"/>
      <c r="T116" s="44"/>
      <c r="U116" s="44"/>
      <c r="V116" s="44"/>
      <c r="W116" s="44"/>
      <c r="X116" s="67" t="n">
        <f aca="false">F116</f>
        <v>0</v>
      </c>
      <c r="Y116" s="67" t="n">
        <f aca="false">I116</f>
        <v>0</v>
      </c>
      <c r="Z116" s="67" t="n">
        <f aca="false">L116</f>
        <v>0</v>
      </c>
      <c r="AA116" s="67" t="n">
        <f aca="false">O116</f>
        <v>0</v>
      </c>
      <c r="AB116" s="67" t="n">
        <f aca="false">R116</f>
        <v>0</v>
      </c>
      <c r="AC116" s="67" t="n">
        <f aca="false">U116</f>
        <v>0</v>
      </c>
      <c r="AD116" s="68" t="n">
        <f aca="false">G116</f>
        <v>0</v>
      </c>
      <c r="AE116" s="68" t="n">
        <f aca="false">J116</f>
        <v>0</v>
      </c>
      <c r="AF116" s="68" t="n">
        <f aca="false">M116</f>
        <v>0</v>
      </c>
      <c r="AG116" s="68" t="n">
        <f aca="false">P116</f>
        <v>0</v>
      </c>
      <c r="AH116" s="68" t="n">
        <f aca="false">S116</f>
        <v>0</v>
      </c>
      <c r="AI116" s="68" t="n">
        <f aca="false">V116</f>
        <v>0</v>
      </c>
      <c r="AJ116" s="69" t="n">
        <f aca="false">H116</f>
        <v>0</v>
      </c>
      <c r="AK116" s="69" t="n">
        <f aca="false">K116</f>
        <v>0</v>
      </c>
      <c r="AL116" s="69" t="n">
        <f aca="false">N116</f>
        <v>0</v>
      </c>
      <c r="AM116" s="69" t="n">
        <f aca="false">Q116</f>
        <v>0</v>
      </c>
      <c r="AN116" s="69" t="n">
        <f aca="false">T116</f>
        <v>0</v>
      </c>
      <c r="AO116" s="69" t="n">
        <f aca="false">W116</f>
        <v>0</v>
      </c>
      <c r="AP116" s="70" t="n">
        <f aca="false">IFERROR(LARGE(AD116:AI116,1),0)</f>
        <v>0</v>
      </c>
      <c r="AQ116" s="70" t="n">
        <f aca="false">IFERROR(LARGE(AD116:AI116,2),0)</f>
        <v>0</v>
      </c>
      <c r="AR116" s="70" t="n">
        <f aca="false">IFERROR(LARGE(AD116:AI116,3),0)</f>
        <v>0</v>
      </c>
      <c r="AS116" s="70" t="n">
        <f aca="false">IFERROR(LARGE(AD116:AI116,4),0)</f>
        <v>0</v>
      </c>
      <c r="AT116" s="70" t="n">
        <f aca="false">IFERROR(LARGE(AD116:AI116,5),0)</f>
        <v>0</v>
      </c>
      <c r="AU116" s="71" t="n">
        <f aca="false">IFERROR(INDEX(X116:AC116,SMALL(IF(AD116:AI116=AV116,COLUMN(AD116:AI116)-COLUMN(AD116)+1),COUNTIF(AP116:AP116,AV116))),0)</f>
        <v>0</v>
      </c>
      <c r="AV116" s="71" t="n">
        <f aca="false">IFERROR(LARGE(AD116:AI116,1),0)</f>
        <v>0</v>
      </c>
      <c r="AW116" s="71" t="n">
        <f aca="false">IFERROR(INDEX(AJ116:AO116,SMALL(IF(AD116:AI116=AV116,COLUMN(AD116:AI116)-COLUMN(AD116)+1),COUNTIF(AP116:AP116,AV116))),0)</f>
        <v>0</v>
      </c>
      <c r="AX116" s="72" t="n">
        <f aca="false">IFERROR(INDEX(X116:AC116,SMALL(IF(AD116:AI116=AY116,COLUMN(AD116:AI116)-COLUMN(AD116)+1),COUNTIF(AP116:AQ116,AY116))),0)</f>
        <v>0</v>
      </c>
      <c r="AY116" s="72" t="n">
        <f aca="false">IFERROR(LARGE(AD116:AI116,2),0)</f>
        <v>0</v>
      </c>
      <c r="AZ116" s="73" t="n">
        <f aca="false">IFERROR(INDEX(AJ116:AO116,SMALL(IF(AD116:AI116=AY116,COLUMN(AD116:AI116)-COLUMN(AD116)+1),COUNTIF(AP116:AQ116,AY116))),0)</f>
        <v>0</v>
      </c>
      <c r="BA116" s="74" t="n">
        <f aca="false">IFERROR(INDEX(X116:AC116,SMALL(IF(AD116:AI116=BB116,COLUMN(AD116:AI116)-COLUMN(AD116)+1),COUNTIF(AP116:AR116,BB116))),0)</f>
        <v>0</v>
      </c>
      <c r="BB116" s="74" t="n">
        <f aca="false">IFERROR(LARGE(AD116:AI116,3),0)</f>
        <v>0</v>
      </c>
      <c r="BC116" s="74" t="n">
        <f aca="false">IFERROR(INDEX(AJ116:AO116,SMALL(IF(AD116:AI116=BB116,COLUMN(AD116:AI116)-COLUMN(AD116)+1),COUNTIF(AP116:AR116,BB116))),0)</f>
        <v>0</v>
      </c>
      <c r="BD116" s="75" t="n">
        <f aca="false">IFERROR(INDEX(X116:AC116,SMALL(IF(AD116:AI116=BE116,COLUMN(AD116:AI116)-COLUMN(AD116)+1),COUNTIF(AP116:AS116,BE116))),0)</f>
        <v>0</v>
      </c>
      <c r="BE116" s="75" t="n">
        <f aca="false">IFERROR(LARGE(AD116:AI116,4),0)</f>
        <v>0</v>
      </c>
      <c r="BF116" s="75" t="n">
        <f aca="false">IFERROR(INDEX(AJ116:AO116,SMALL(IF(AD116:AI116=BE116,COLUMN(AD116:AI116)-COLUMN(AD116)+1),COUNTIF(AP116:AS116,BE116))),0)</f>
        <v>0</v>
      </c>
      <c r="BG116" s="76" t="n">
        <f aca="false">IFERROR(INDEX(X116:AC116,SMALL(IF(AD116:AI116=BH116,COLUMN(AD116:AI116)-COLUMN(AD116)+1),COUNTIF(AP116:AT116,BH116))),0)</f>
        <v>0</v>
      </c>
      <c r="BH116" s="76" t="n">
        <f aca="false">IFERROR(LARGE(AD116:AI116,5),0)</f>
        <v>0</v>
      </c>
      <c r="BI116" s="76" t="n">
        <f aca="false">IFERROR(INDEX(AJ116:AO116,SMALL(IF(AD116:AI116=BH116,COLUMN(AD116:AI116)-COLUMN(AD116)+1),COUNTIF(AP116:AT116,BH116))),0)</f>
        <v>0</v>
      </c>
      <c r="BJ116" s="77" t="n">
        <f aca="false">IF(COUNTIF(AD116:AI116,0)=0,IF(COUNTIFS(AD116:AI116,"*F*")=0,SUM(LARGE(AD116:AI116,{1,2,3,4,5})),IF(COUNTIFS(AD116:AI116,"*F*")=1,SUM(LARGE(AD116:AI116,{1,2,3,4,5})),IF(COUNTIFS(AD116:AI116,"*F*")=2,"C",IF(COUNTIFS(AD116:AI116,"*F*")&gt;2,"F")))),IF(COUNTIFS(AD116:AH116,"*F*")=0,SUM(AD116:AH116),IF(COUNTIFS(AD116:AH116,"*F*")=1,"C",IF(COUNTIFS(AD116:AH116,"*F*")&gt;=2,"F"))))</f>
        <v>0</v>
      </c>
      <c r="BK116" s="78" t="n">
        <f aca="false">IFERROR(BJ116/5,BJ116)</f>
        <v>0</v>
      </c>
    </row>
    <row r="117" customFormat="false" ht="15" hidden="false" customHeight="false" outlineLevel="0" collapsed="false">
      <c r="A117" s="64" t="n">
        <v>115</v>
      </c>
      <c r="B117" s="65" t="s">
        <v>12</v>
      </c>
      <c r="C117" s="79"/>
      <c r="D117" s="79"/>
      <c r="E117" s="50"/>
      <c r="F117" s="44"/>
      <c r="G117" s="44"/>
      <c r="H117" s="44"/>
      <c r="I117" s="44"/>
      <c r="J117" s="44"/>
      <c r="K117" s="44"/>
      <c r="L117" s="44"/>
      <c r="M117" s="44"/>
      <c r="N117" s="44"/>
      <c r="O117" s="44"/>
      <c r="P117" s="44"/>
      <c r="Q117" s="44"/>
      <c r="R117" s="44"/>
      <c r="S117" s="44"/>
      <c r="T117" s="44"/>
      <c r="U117" s="44"/>
      <c r="V117" s="44"/>
      <c r="W117" s="44"/>
      <c r="X117" s="67" t="n">
        <f aca="false">F117</f>
        <v>0</v>
      </c>
      <c r="Y117" s="67" t="n">
        <f aca="false">I117</f>
        <v>0</v>
      </c>
      <c r="Z117" s="67" t="n">
        <f aca="false">L117</f>
        <v>0</v>
      </c>
      <c r="AA117" s="67" t="n">
        <f aca="false">O117</f>
        <v>0</v>
      </c>
      <c r="AB117" s="67" t="n">
        <f aca="false">R117</f>
        <v>0</v>
      </c>
      <c r="AC117" s="67" t="n">
        <f aca="false">U117</f>
        <v>0</v>
      </c>
      <c r="AD117" s="68" t="n">
        <f aca="false">G117</f>
        <v>0</v>
      </c>
      <c r="AE117" s="68" t="n">
        <f aca="false">J117</f>
        <v>0</v>
      </c>
      <c r="AF117" s="68" t="n">
        <f aca="false">M117</f>
        <v>0</v>
      </c>
      <c r="AG117" s="68" t="n">
        <f aca="false">P117</f>
        <v>0</v>
      </c>
      <c r="AH117" s="68" t="n">
        <f aca="false">S117</f>
        <v>0</v>
      </c>
      <c r="AI117" s="68" t="n">
        <f aca="false">V117</f>
        <v>0</v>
      </c>
      <c r="AJ117" s="69" t="n">
        <f aca="false">H117</f>
        <v>0</v>
      </c>
      <c r="AK117" s="69" t="n">
        <f aca="false">K117</f>
        <v>0</v>
      </c>
      <c r="AL117" s="69" t="n">
        <f aca="false">N117</f>
        <v>0</v>
      </c>
      <c r="AM117" s="69" t="n">
        <f aca="false">Q117</f>
        <v>0</v>
      </c>
      <c r="AN117" s="69" t="n">
        <f aca="false">T117</f>
        <v>0</v>
      </c>
      <c r="AO117" s="69" t="n">
        <f aca="false">W117</f>
        <v>0</v>
      </c>
      <c r="AP117" s="70" t="n">
        <f aca="false">IFERROR(LARGE(AD117:AI117,1),0)</f>
        <v>0</v>
      </c>
      <c r="AQ117" s="70" t="n">
        <f aca="false">IFERROR(LARGE(AD117:AI117,2),0)</f>
        <v>0</v>
      </c>
      <c r="AR117" s="70" t="n">
        <f aca="false">IFERROR(LARGE(AD117:AI117,3),0)</f>
        <v>0</v>
      </c>
      <c r="AS117" s="70" t="n">
        <f aca="false">IFERROR(LARGE(AD117:AI117,4),0)</f>
        <v>0</v>
      </c>
      <c r="AT117" s="70" t="n">
        <f aca="false">IFERROR(LARGE(AD117:AI117,5),0)</f>
        <v>0</v>
      </c>
      <c r="AU117" s="71" t="n">
        <f aca="false">IFERROR(INDEX(X117:AC117,SMALL(IF(AD117:AI117=AV117,COLUMN(AD117:AI117)-COLUMN(AD117)+1),COUNTIF(AP117:AP117,AV117))),0)</f>
        <v>0</v>
      </c>
      <c r="AV117" s="71" t="n">
        <f aca="false">IFERROR(LARGE(AD117:AI117,1),0)</f>
        <v>0</v>
      </c>
      <c r="AW117" s="71" t="n">
        <f aca="false">IFERROR(INDEX(AJ117:AO117,SMALL(IF(AD117:AI117=AV117,COLUMN(AD117:AI117)-COLUMN(AD117)+1),COUNTIF(AP117:AP117,AV117))),0)</f>
        <v>0</v>
      </c>
      <c r="AX117" s="72" t="n">
        <f aca="false">IFERROR(INDEX(X117:AC117,SMALL(IF(AD117:AI117=AY117,COLUMN(AD117:AI117)-COLUMN(AD117)+1),COUNTIF(AP117:AQ117,AY117))),0)</f>
        <v>0</v>
      </c>
      <c r="AY117" s="72" t="n">
        <f aca="false">IFERROR(LARGE(AD117:AI117,2),0)</f>
        <v>0</v>
      </c>
      <c r="AZ117" s="73" t="n">
        <f aca="false">IFERROR(INDEX(AJ117:AO117,SMALL(IF(AD117:AI117=AY117,COLUMN(AD117:AI117)-COLUMN(AD117)+1),COUNTIF(AP117:AQ117,AY117))),0)</f>
        <v>0</v>
      </c>
      <c r="BA117" s="74" t="n">
        <f aca="false">IFERROR(INDEX(X117:AC117,SMALL(IF(AD117:AI117=BB117,COLUMN(AD117:AI117)-COLUMN(AD117)+1),COUNTIF(AP117:AR117,BB117))),0)</f>
        <v>0</v>
      </c>
      <c r="BB117" s="74" t="n">
        <f aca="false">IFERROR(LARGE(AD117:AI117,3),0)</f>
        <v>0</v>
      </c>
      <c r="BC117" s="74" t="n">
        <f aca="false">IFERROR(INDEX(AJ117:AO117,SMALL(IF(AD117:AI117=BB117,COLUMN(AD117:AI117)-COLUMN(AD117)+1),COUNTIF(AP117:AR117,BB117))),0)</f>
        <v>0</v>
      </c>
      <c r="BD117" s="75" t="n">
        <f aca="false">IFERROR(INDEX(X117:AC117,SMALL(IF(AD117:AI117=BE117,COLUMN(AD117:AI117)-COLUMN(AD117)+1),COUNTIF(AP117:AS117,BE117))),0)</f>
        <v>0</v>
      </c>
      <c r="BE117" s="75" t="n">
        <f aca="false">IFERROR(LARGE(AD117:AI117,4),0)</f>
        <v>0</v>
      </c>
      <c r="BF117" s="75" t="n">
        <f aca="false">IFERROR(INDEX(AJ117:AO117,SMALL(IF(AD117:AI117=BE117,COLUMN(AD117:AI117)-COLUMN(AD117)+1),COUNTIF(AP117:AS117,BE117))),0)</f>
        <v>0</v>
      </c>
      <c r="BG117" s="76" t="n">
        <f aca="false">IFERROR(INDEX(X117:AC117,SMALL(IF(AD117:AI117=BH117,COLUMN(AD117:AI117)-COLUMN(AD117)+1),COUNTIF(AP117:AT117,BH117))),0)</f>
        <v>0</v>
      </c>
      <c r="BH117" s="76" t="n">
        <f aca="false">IFERROR(LARGE(AD117:AI117,5),0)</f>
        <v>0</v>
      </c>
      <c r="BI117" s="76" t="n">
        <f aca="false">IFERROR(INDEX(AJ117:AO117,SMALL(IF(AD117:AI117=BH117,COLUMN(AD117:AI117)-COLUMN(AD117)+1),COUNTIF(AP117:AT117,BH117))),0)</f>
        <v>0</v>
      </c>
      <c r="BJ117" s="77" t="n">
        <f aca="false">IF(COUNTIF(AD117:AI117,0)=0,IF(COUNTIFS(AD117:AI117,"*F*")=0,SUM(LARGE(AD117:AI117,{1,2,3,4,5})),IF(COUNTIFS(AD117:AI117,"*F*")=1,SUM(LARGE(AD117:AI117,{1,2,3,4,5})),IF(COUNTIFS(AD117:AI117,"*F*")=2,"C",IF(COUNTIFS(AD117:AI117,"*F*")&gt;2,"F")))),IF(COUNTIFS(AD117:AH117,"*F*")=0,SUM(AD117:AH117),IF(COUNTIFS(AD117:AH117,"*F*")=1,"C",IF(COUNTIFS(AD117:AH117,"*F*")&gt;=2,"F"))))</f>
        <v>0</v>
      </c>
      <c r="BK117" s="78" t="n">
        <f aca="false">IFERROR(BJ117/5,BJ117)</f>
        <v>0</v>
      </c>
    </row>
    <row r="118" customFormat="false" ht="15" hidden="false" customHeight="false" outlineLevel="0" collapsed="false">
      <c r="A118" s="64" t="n">
        <v>116</v>
      </c>
      <c r="B118" s="65" t="s">
        <v>12</v>
      </c>
      <c r="C118" s="79"/>
      <c r="D118" s="79"/>
      <c r="E118" s="50"/>
      <c r="F118" s="44"/>
      <c r="G118" s="44"/>
      <c r="H118" s="44"/>
      <c r="I118" s="44"/>
      <c r="J118" s="44"/>
      <c r="K118" s="44"/>
      <c r="L118" s="44"/>
      <c r="M118" s="44"/>
      <c r="N118" s="44"/>
      <c r="O118" s="44"/>
      <c r="P118" s="44"/>
      <c r="Q118" s="44"/>
      <c r="R118" s="44"/>
      <c r="S118" s="44"/>
      <c r="T118" s="44"/>
      <c r="U118" s="44"/>
      <c r="V118" s="44"/>
      <c r="W118" s="44"/>
      <c r="X118" s="67" t="n">
        <f aca="false">F118</f>
        <v>0</v>
      </c>
      <c r="Y118" s="67" t="n">
        <f aca="false">I118</f>
        <v>0</v>
      </c>
      <c r="Z118" s="67" t="n">
        <f aca="false">L118</f>
        <v>0</v>
      </c>
      <c r="AA118" s="67" t="n">
        <f aca="false">O118</f>
        <v>0</v>
      </c>
      <c r="AB118" s="67" t="n">
        <f aca="false">R118</f>
        <v>0</v>
      </c>
      <c r="AC118" s="67" t="n">
        <f aca="false">U118</f>
        <v>0</v>
      </c>
      <c r="AD118" s="68" t="n">
        <f aca="false">G118</f>
        <v>0</v>
      </c>
      <c r="AE118" s="68" t="n">
        <f aca="false">J118</f>
        <v>0</v>
      </c>
      <c r="AF118" s="68" t="n">
        <f aca="false">M118</f>
        <v>0</v>
      </c>
      <c r="AG118" s="68" t="n">
        <f aca="false">P118</f>
        <v>0</v>
      </c>
      <c r="AH118" s="68" t="n">
        <f aca="false">S118</f>
        <v>0</v>
      </c>
      <c r="AI118" s="68" t="n">
        <f aca="false">V118</f>
        <v>0</v>
      </c>
      <c r="AJ118" s="69" t="n">
        <f aca="false">H118</f>
        <v>0</v>
      </c>
      <c r="AK118" s="69" t="n">
        <f aca="false">K118</f>
        <v>0</v>
      </c>
      <c r="AL118" s="69" t="n">
        <f aca="false">N118</f>
        <v>0</v>
      </c>
      <c r="AM118" s="69" t="n">
        <f aca="false">Q118</f>
        <v>0</v>
      </c>
      <c r="AN118" s="69" t="n">
        <f aca="false">T118</f>
        <v>0</v>
      </c>
      <c r="AO118" s="69" t="n">
        <f aca="false">W118</f>
        <v>0</v>
      </c>
      <c r="AP118" s="70" t="n">
        <f aca="false">IFERROR(LARGE(AD118:AI118,1),0)</f>
        <v>0</v>
      </c>
      <c r="AQ118" s="70" t="n">
        <f aca="false">IFERROR(LARGE(AD118:AI118,2),0)</f>
        <v>0</v>
      </c>
      <c r="AR118" s="70" t="n">
        <f aca="false">IFERROR(LARGE(AD118:AI118,3),0)</f>
        <v>0</v>
      </c>
      <c r="AS118" s="70" t="n">
        <f aca="false">IFERROR(LARGE(AD118:AI118,4),0)</f>
        <v>0</v>
      </c>
      <c r="AT118" s="70" t="n">
        <f aca="false">IFERROR(LARGE(AD118:AI118,5),0)</f>
        <v>0</v>
      </c>
      <c r="AU118" s="71" t="n">
        <f aca="false">IFERROR(INDEX(X118:AC118,SMALL(IF(AD118:AI118=AV118,COLUMN(AD118:AI118)-COLUMN(AD118)+1),COUNTIF(AP118:AP118,AV118))),0)</f>
        <v>0</v>
      </c>
      <c r="AV118" s="71" t="n">
        <f aca="false">IFERROR(LARGE(AD118:AI118,1),0)</f>
        <v>0</v>
      </c>
      <c r="AW118" s="71" t="n">
        <f aca="false">IFERROR(INDEX(AJ118:AO118,SMALL(IF(AD118:AI118=AV118,COLUMN(AD118:AI118)-COLUMN(AD118)+1),COUNTIF(AP118:AP118,AV118))),0)</f>
        <v>0</v>
      </c>
      <c r="AX118" s="72" t="n">
        <f aca="false">IFERROR(INDEX(X118:AC118,SMALL(IF(AD118:AI118=AY118,COLUMN(AD118:AI118)-COLUMN(AD118)+1),COUNTIF(AP118:AQ118,AY118))),0)</f>
        <v>0</v>
      </c>
      <c r="AY118" s="72" t="n">
        <f aca="false">IFERROR(LARGE(AD118:AI118,2),0)</f>
        <v>0</v>
      </c>
      <c r="AZ118" s="73" t="n">
        <f aca="false">IFERROR(INDEX(AJ118:AO118,SMALL(IF(AD118:AI118=AY118,COLUMN(AD118:AI118)-COLUMN(AD118)+1),COUNTIF(AP118:AQ118,AY118))),0)</f>
        <v>0</v>
      </c>
      <c r="BA118" s="74" t="n">
        <f aca="false">IFERROR(INDEX(X118:AC118,SMALL(IF(AD118:AI118=BB118,COLUMN(AD118:AI118)-COLUMN(AD118)+1),COUNTIF(AP118:AR118,BB118))),0)</f>
        <v>0</v>
      </c>
      <c r="BB118" s="74" t="n">
        <f aca="false">IFERROR(LARGE(AD118:AI118,3),0)</f>
        <v>0</v>
      </c>
      <c r="BC118" s="74" t="n">
        <f aca="false">IFERROR(INDEX(AJ118:AO118,SMALL(IF(AD118:AI118=BB118,COLUMN(AD118:AI118)-COLUMN(AD118)+1),COUNTIF(AP118:AR118,BB118))),0)</f>
        <v>0</v>
      </c>
      <c r="BD118" s="75" t="n">
        <f aca="false">IFERROR(INDEX(X118:AC118,SMALL(IF(AD118:AI118=BE118,COLUMN(AD118:AI118)-COLUMN(AD118)+1),COUNTIF(AP118:AS118,BE118))),0)</f>
        <v>0</v>
      </c>
      <c r="BE118" s="75" t="n">
        <f aca="false">IFERROR(LARGE(AD118:AI118,4),0)</f>
        <v>0</v>
      </c>
      <c r="BF118" s="75" t="n">
        <f aca="false">IFERROR(INDEX(AJ118:AO118,SMALL(IF(AD118:AI118=BE118,COLUMN(AD118:AI118)-COLUMN(AD118)+1),COUNTIF(AP118:AS118,BE118))),0)</f>
        <v>0</v>
      </c>
      <c r="BG118" s="76" t="n">
        <f aca="false">IFERROR(INDEX(X118:AC118,SMALL(IF(AD118:AI118=BH118,COLUMN(AD118:AI118)-COLUMN(AD118)+1),COUNTIF(AP118:AT118,BH118))),0)</f>
        <v>0</v>
      </c>
      <c r="BH118" s="76" t="n">
        <f aca="false">IFERROR(LARGE(AD118:AI118,5),0)</f>
        <v>0</v>
      </c>
      <c r="BI118" s="76" t="n">
        <f aca="false">IFERROR(INDEX(AJ118:AO118,SMALL(IF(AD118:AI118=BH118,COLUMN(AD118:AI118)-COLUMN(AD118)+1),COUNTIF(AP118:AT118,BH118))),0)</f>
        <v>0</v>
      </c>
      <c r="BJ118" s="77" t="n">
        <f aca="false">IF(COUNTIF(AD118:AI118,0)=0,IF(COUNTIFS(AD118:AI118,"*F*")=0,SUM(LARGE(AD118:AI118,{1,2,3,4,5})),IF(COUNTIFS(AD118:AI118,"*F*")=1,SUM(LARGE(AD118:AI118,{1,2,3,4,5})),IF(COUNTIFS(AD118:AI118,"*F*")=2,"C",IF(COUNTIFS(AD118:AI118,"*F*")&gt;2,"F")))),IF(COUNTIFS(AD118:AH118,"*F*")=0,SUM(AD118:AH118),IF(COUNTIFS(AD118:AH118,"*F*")=1,"C",IF(COUNTIFS(AD118:AH118,"*F*")&gt;=2,"F"))))</f>
        <v>0</v>
      </c>
      <c r="BK118" s="78" t="n">
        <f aca="false">IFERROR(BJ118/5,BJ118)</f>
        <v>0</v>
      </c>
    </row>
    <row r="119" customFormat="false" ht="15" hidden="false" customHeight="false" outlineLevel="0" collapsed="false">
      <c r="A119" s="64" t="n">
        <v>117</v>
      </c>
      <c r="B119" s="65" t="s">
        <v>12</v>
      </c>
      <c r="C119" s="79"/>
      <c r="D119" s="79"/>
      <c r="E119" s="50"/>
      <c r="F119" s="44"/>
      <c r="G119" s="44"/>
      <c r="H119" s="44"/>
      <c r="I119" s="44"/>
      <c r="J119" s="44"/>
      <c r="K119" s="44"/>
      <c r="L119" s="44"/>
      <c r="M119" s="44"/>
      <c r="N119" s="44"/>
      <c r="O119" s="44"/>
      <c r="P119" s="44"/>
      <c r="Q119" s="44"/>
      <c r="R119" s="44"/>
      <c r="S119" s="44"/>
      <c r="T119" s="44"/>
      <c r="U119" s="44"/>
      <c r="V119" s="44"/>
      <c r="W119" s="44"/>
      <c r="X119" s="67" t="n">
        <f aca="false">F119</f>
        <v>0</v>
      </c>
      <c r="Y119" s="67" t="n">
        <f aca="false">I119</f>
        <v>0</v>
      </c>
      <c r="Z119" s="67" t="n">
        <f aca="false">L119</f>
        <v>0</v>
      </c>
      <c r="AA119" s="67" t="n">
        <f aca="false">O119</f>
        <v>0</v>
      </c>
      <c r="AB119" s="67" t="n">
        <f aca="false">R119</f>
        <v>0</v>
      </c>
      <c r="AC119" s="67" t="n">
        <f aca="false">U119</f>
        <v>0</v>
      </c>
      <c r="AD119" s="68" t="n">
        <f aca="false">G119</f>
        <v>0</v>
      </c>
      <c r="AE119" s="68" t="n">
        <f aca="false">J119</f>
        <v>0</v>
      </c>
      <c r="AF119" s="68" t="n">
        <f aca="false">M119</f>
        <v>0</v>
      </c>
      <c r="AG119" s="68" t="n">
        <f aca="false">P119</f>
        <v>0</v>
      </c>
      <c r="AH119" s="68" t="n">
        <f aca="false">S119</f>
        <v>0</v>
      </c>
      <c r="AI119" s="68" t="n">
        <f aca="false">V119</f>
        <v>0</v>
      </c>
      <c r="AJ119" s="69" t="n">
        <f aca="false">H119</f>
        <v>0</v>
      </c>
      <c r="AK119" s="69" t="n">
        <f aca="false">K119</f>
        <v>0</v>
      </c>
      <c r="AL119" s="69" t="n">
        <f aca="false">N119</f>
        <v>0</v>
      </c>
      <c r="AM119" s="69" t="n">
        <f aca="false">Q119</f>
        <v>0</v>
      </c>
      <c r="AN119" s="69" t="n">
        <f aca="false">T119</f>
        <v>0</v>
      </c>
      <c r="AO119" s="69" t="n">
        <f aca="false">W119</f>
        <v>0</v>
      </c>
      <c r="AP119" s="70" t="n">
        <f aca="false">IFERROR(LARGE(AD119:AI119,1),0)</f>
        <v>0</v>
      </c>
      <c r="AQ119" s="70" t="n">
        <f aca="false">IFERROR(LARGE(AD119:AI119,2),0)</f>
        <v>0</v>
      </c>
      <c r="AR119" s="70" t="n">
        <f aca="false">IFERROR(LARGE(AD119:AI119,3),0)</f>
        <v>0</v>
      </c>
      <c r="AS119" s="70" t="n">
        <f aca="false">IFERROR(LARGE(AD119:AI119,4),0)</f>
        <v>0</v>
      </c>
      <c r="AT119" s="70" t="n">
        <f aca="false">IFERROR(LARGE(AD119:AI119,5),0)</f>
        <v>0</v>
      </c>
      <c r="AU119" s="71" t="n">
        <f aca="false">IFERROR(INDEX(X119:AC119,SMALL(IF(AD119:AI119=AV119,COLUMN(AD119:AI119)-COLUMN(AD119)+1),COUNTIF(AP119:AP119,AV119))),0)</f>
        <v>0</v>
      </c>
      <c r="AV119" s="71" t="n">
        <f aca="false">IFERROR(LARGE(AD119:AI119,1),0)</f>
        <v>0</v>
      </c>
      <c r="AW119" s="71" t="n">
        <f aca="false">IFERROR(INDEX(AJ119:AO119,SMALL(IF(AD119:AI119=AV119,COLUMN(AD119:AI119)-COLUMN(AD119)+1),COUNTIF(AP119:AP119,AV119))),0)</f>
        <v>0</v>
      </c>
      <c r="AX119" s="72" t="n">
        <f aca="false">IFERROR(INDEX(X119:AC119,SMALL(IF(AD119:AI119=AY119,COLUMN(AD119:AI119)-COLUMN(AD119)+1),COUNTIF(AP119:AQ119,AY119))),0)</f>
        <v>0</v>
      </c>
      <c r="AY119" s="72" t="n">
        <f aca="false">IFERROR(LARGE(AD119:AI119,2),0)</f>
        <v>0</v>
      </c>
      <c r="AZ119" s="73" t="n">
        <f aca="false">IFERROR(INDEX(AJ119:AO119,SMALL(IF(AD119:AI119=AY119,COLUMN(AD119:AI119)-COLUMN(AD119)+1),COUNTIF(AP119:AQ119,AY119))),0)</f>
        <v>0</v>
      </c>
      <c r="BA119" s="74" t="n">
        <f aca="false">IFERROR(INDEX(X119:AC119,SMALL(IF(AD119:AI119=BB119,COLUMN(AD119:AI119)-COLUMN(AD119)+1),COUNTIF(AP119:AR119,BB119))),0)</f>
        <v>0</v>
      </c>
      <c r="BB119" s="74" t="n">
        <f aca="false">IFERROR(LARGE(AD119:AI119,3),0)</f>
        <v>0</v>
      </c>
      <c r="BC119" s="74" t="n">
        <f aca="false">IFERROR(INDEX(AJ119:AO119,SMALL(IF(AD119:AI119=BB119,COLUMN(AD119:AI119)-COLUMN(AD119)+1),COUNTIF(AP119:AR119,BB119))),0)</f>
        <v>0</v>
      </c>
      <c r="BD119" s="75" t="n">
        <f aca="false">IFERROR(INDEX(X119:AC119,SMALL(IF(AD119:AI119=BE119,COLUMN(AD119:AI119)-COLUMN(AD119)+1),COUNTIF(AP119:AS119,BE119))),0)</f>
        <v>0</v>
      </c>
      <c r="BE119" s="75" t="n">
        <f aca="false">IFERROR(LARGE(AD119:AI119,4),0)</f>
        <v>0</v>
      </c>
      <c r="BF119" s="75" t="n">
        <f aca="false">IFERROR(INDEX(AJ119:AO119,SMALL(IF(AD119:AI119=BE119,COLUMN(AD119:AI119)-COLUMN(AD119)+1),COUNTIF(AP119:AS119,BE119))),0)</f>
        <v>0</v>
      </c>
      <c r="BG119" s="76" t="n">
        <f aca="false">IFERROR(INDEX(X119:AC119,SMALL(IF(AD119:AI119=BH119,COLUMN(AD119:AI119)-COLUMN(AD119)+1),COUNTIF(AP119:AT119,BH119))),0)</f>
        <v>0</v>
      </c>
      <c r="BH119" s="76" t="n">
        <f aca="false">IFERROR(LARGE(AD119:AI119,5),0)</f>
        <v>0</v>
      </c>
      <c r="BI119" s="76" t="n">
        <f aca="false">IFERROR(INDEX(AJ119:AO119,SMALL(IF(AD119:AI119=BH119,COLUMN(AD119:AI119)-COLUMN(AD119)+1),COUNTIF(AP119:AT119,BH119))),0)</f>
        <v>0</v>
      </c>
      <c r="BJ119" s="77" t="n">
        <f aca="false">IF(COUNTIF(AD119:AI119,0)=0,IF(COUNTIFS(AD119:AI119,"*F*")=0,SUM(LARGE(AD119:AI119,{1,2,3,4,5})),IF(COUNTIFS(AD119:AI119,"*F*")=1,SUM(LARGE(AD119:AI119,{1,2,3,4,5})),IF(COUNTIFS(AD119:AI119,"*F*")=2,"C",IF(COUNTIFS(AD119:AI119,"*F*")&gt;2,"F")))),IF(COUNTIFS(AD119:AH119,"*F*")=0,SUM(AD119:AH119),IF(COUNTIFS(AD119:AH119,"*F*")=1,"C",IF(COUNTIFS(AD119:AH119,"*F*")&gt;=2,"F"))))</f>
        <v>0</v>
      </c>
      <c r="BK119" s="78" t="n">
        <f aca="false">IFERROR(BJ119/5,BJ119)</f>
        <v>0</v>
      </c>
    </row>
    <row r="120" customFormat="false" ht="15" hidden="false" customHeight="false" outlineLevel="0" collapsed="false">
      <c r="A120" s="64" t="n">
        <v>118</v>
      </c>
      <c r="B120" s="65" t="s">
        <v>12</v>
      </c>
      <c r="C120" s="79"/>
      <c r="D120" s="79"/>
      <c r="E120" s="50"/>
      <c r="F120" s="44"/>
      <c r="G120" s="44"/>
      <c r="H120" s="44"/>
      <c r="I120" s="44"/>
      <c r="J120" s="44"/>
      <c r="K120" s="44"/>
      <c r="L120" s="44"/>
      <c r="M120" s="44"/>
      <c r="N120" s="44"/>
      <c r="O120" s="44"/>
      <c r="P120" s="44"/>
      <c r="Q120" s="44"/>
      <c r="R120" s="44"/>
      <c r="S120" s="44"/>
      <c r="T120" s="44"/>
      <c r="U120" s="44"/>
      <c r="V120" s="44"/>
      <c r="W120" s="44"/>
      <c r="X120" s="67" t="n">
        <f aca="false">F120</f>
        <v>0</v>
      </c>
      <c r="Y120" s="67" t="n">
        <f aca="false">I120</f>
        <v>0</v>
      </c>
      <c r="Z120" s="67" t="n">
        <f aca="false">L120</f>
        <v>0</v>
      </c>
      <c r="AA120" s="67" t="n">
        <f aca="false">O120</f>
        <v>0</v>
      </c>
      <c r="AB120" s="67" t="n">
        <f aca="false">R120</f>
        <v>0</v>
      </c>
      <c r="AC120" s="67" t="n">
        <f aca="false">U120</f>
        <v>0</v>
      </c>
      <c r="AD120" s="68" t="n">
        <f aca="false">G120</f>
        <v>0</v>
      </c>
      <c r="AE120" s="68" t="n">
        <f aca="false">J120</f>
        <v>0</v>
      </c>
      <c r="AF120" s="68" t="n">
        <f aca="false">M120</f>
        <v>0</v>
      </c>
      <c r="AG120" s="68" t="n">
        <f aca="false">P120</f>
        <v>0</v>
      </c>
      <c r="AH120" s="68" t="n">
        <f aca="false">S120</f>
        <v>0</v>
      </c>
      <c r="AI120" s="68" t="n">
        <f aca="false">V120</f>
        <v>0</v>
      </c>
      <c r="AJ120" s="69" t="n">
        <f aca="false">H120</f>
        <v>0</v>
      </c>
      <c r="AK120" s="69" t="n">
        <f aca="false">K120</f>
        <v>0</v>
      </c>
      <c r="AL120" s="69" t="n">
        <f aca="false">N120</f>
        <v>0</v>
      </c>
      <c r="AM120" s="69" t="n">
        <f aca="false">Q120</f>
        <v>0</v>
      </c>
      <c r="AN120" s="69" t="n">
        <f aca="false">T120</f>
        <v>0</v>
      </c>
      <c r="AO120" s="69" t="n">
        <f aca="false">W120</f>
        <v>0</v>
      </c>
      <c r="AP120" s="70" t="n">
        <f aca="false">IFERROR(LARGE(AD120:AI120,1),0)</f>
        <v>0</v>
      </c>
      <c r="AQ120" s="70" t="n">
        <f aca="false">IFERROR(LARGE(AD120:AI120,2),0)</f>
        <v>0</v>
      </c>
      <c r="AR120" s="70" t="n">
        <f aca="false">IFERROR(LARGE(AD120:AI120,3),0)</f>
        <v>0</v>
      </c>
      <c r="AS120" s="70" t="n">
        <f aca="false">IFERROR(LARGE(AD120:AI120,4),0)</f>
        <v>0</v>
      </c>
      <c r="AT120" s="70" t="n">
        <f aca="false">IFERROR(LARGE(AD120:AI120,5),0)</f>
        <v>0</v>
      </c>
      <c r="AU120" s="71" t="n">
        <f aca="false">IFERROR(INDEX(X120:AC120,SMALL(IF(AD120:AI120=AV120,COLUMN(AD120:AI120)-COLUMN(AD120)+1),COUNTIF(AP120:AP120,AV120))),0)</f>
        <v>0</v>
      </c>
      <c r="AV120" s="71" t="n">
        <f aca="false">IFERROR(LARGE(AD120:AI120,1),0)</f>
        <v>0</v>
      </c>
      <c r="AW120" s="71" t="n">
        <f aca="false">IFERROR(INDEX(AJ120:AO120,SMALL(IF(AD120:AI120=AV120,COLUMN(AD120:AI120)-COLUMN(AD120)+1),COUNTIF(AP120:AP120,AV120))),0)</f>
        <v>0</v>
      </c>
      <c r="AX120" s="72" t="n">
        <f aca="false">IFERROR(INDEX(X120:AC120,SMALL(IF(AD120:AI120=AY120,COLUMN(AD120:AI120)-COLUMN(AD120)+1),COUNTIF(AP120:AQ120,AY120))),0)</f>
        <v>0</v>
      </c>
      <c r="AY120" s="72" t="n">
        <f aca="false">IFERROR(LARGE(AD120:AI120,2),0)</f>
        <v>0</v>
      </c>
      <c r="AZ120" s="73" t="n">
        <f aca="false">IFERROR(INDEX(AJ120:AO120,SMALL(IF(AD120:AI120=AY120,COLUMN(AD120:AI120)-COLUMN(AD120)+1),COUNTIF(AP120:AQ120,AY120))),0)</f>
        <v>0</v>
      </c>
      <c r="BA120" s="74" t="n">
        <f aca="false">IFERROR(INDEX(X120:AC120,SMALL(IF(AD120:AI120=BB120,COLUMN(AD120:AI120)-COLUMN(AD120)+1),COUNTIF(AP120:AR120,BB120))),0)</f>
        <v>0</v>
      </c>
      <c r="BB120" s="74" t="n">
        <f aca="false">IFERROR(LARGE(AD120:AI120,3),0)</f>
        <v>0</v>
      </c>
      <c r="BC120" s="74" t="n">
        <f aca="false">IFERROR(INDEX(AJ120:AO120,SMALL(IF(AD120:AI120=BB120,COLUMN(AD120:AI120)-COLUMN(AD120)+1),COUNTIF(AP120:AR120,BB120))),0)</f>
        <v>0</v>
      </c>
      <c r="BD120" s="75" t="n">
        <f aca="false">IFERROR(INDEX(X120:AC120,SMALL(IF(AD120:AI120=BE120,COLUMN(AD120:AI120)-COLUMN(AD120)+1),COUNTIF(AP120:AS120,BE120))),0)</f>
        <v>0</v>
      </c>
      <c r="BE120" s="75" t="n">
        <f aca="false">IFERROR(LARGE(AD120:AI120,4),0)</f>
        <v>0</v>
      </c>
      <c r="BF120" s="75" t="n">
        <f aca="false">IFERROR(INDEX(AJ120:AO120,SMALL(IF(AD120:AI120=BE120,COLUMN(AD120:AI120)-COLUMN(AD120)+1),COUNTIF(AP120:AS120,BE120))),0)</f>
        <v>0</v>
      </c>
      <c r="BG120" s="76" t="n">
        <f aca="false">IFERROR(INDEX(X120:AC120,SMALL(IF(AD120:AI120=BH120,COLUMN(AD120:AI120)-COLUMN(AD120)+1),COUNTIF(AP120:AT120,BH120))),0)</f>
        <v>0</v>
      </c>
      <c r="BH120" s="76" t="n">
        <f aca="false">IFERROR(LARGE(AD120:AI120,5),0)</f>
        <v>0</v>
      </c>
      <c r="BI120" s="76" t="n">
        <f aca="false">IFERROR(INDEX(AJ120:AO120,SMALL(IF(AD120:AI120=BH120,COLUMN(AD120:AI120)-COLUMN(AD120)+1),COUNTIF(AP120:AT120,BH120))),0)</f>
        <v>0</v>
      </c>
      <c r="BJ120" s="77" t="n">
        <f aca="false">IF(COUNTIF(AD120:AI120,0)=0,IF(COUNTIFS(AD120:AI120,"*F*")=0,SUM(LARGE(AD120:AI120,{1,2,3,4,5})),IF(COUNTIFS(AD120:AI120,"*F*")=1,SUM(LARGE(AD120:AI120,{1,2,3,4,5})),IF(COUNTIFS(AD120:AI120,"*F*")=2,"C",IF(COUNTIFS(AD120:AI120,"*F*")&gt;2,"F")))),IF(COUNTIFS(AD120:AH120,"*F*")=0,SUM(AD120:AH120),IF(COUNTIFS(AD120:AH120,"*F*")=1,"C",IF(COUNTIFS(AD120:AH120,"*F*")&gt;=2,"F"))))</f>
        <v>0</v>
      </c>
      <c r="BK120" s="78" t="n">
        <f aca="false">IFERROR(BJ120/5,BJ120)</f>
        <v>0</v>
      </c>
    </row>
    <row r="121" customFormat="false" ht="15" hidden="false" customHeight="false" outlineLevel="0" collapsed="false">
      <c r="A121" s="64" t="n">
        <v>119</v>
      </c>
      <c r="B121" s="65" t="s">
        <v>12</v>
      </c>
      <c r="C121" s="79"/>
      <c r="D121" s="79"/>
      <c r="E121" s="50"/>
      <c r="F121" s="44"/>
      <c r="G121" s="44"/>
      <c r="H121" s="44"/>
      <c r="I121" s="44"/>
      <c r="J121" s="44"/>
      <c r="K121" s="44"/>
      <c r="L121" s="44"/>
      <c r="M121" s="44"/>
      <c r="N121" s="44"/>
      <c r="O121" s="44"/>
      <c r="P121" s="44"/>
      <c r="Q121" s="44"/>
      <c r="R121" s="44"/>
      <c r="S121" s="44"/>
      <c r="T121" s="44"/>
      <c r="U121" s="44"/>
      <c r="V121" s="44"/>
      <c r="W121" s="44"/>
      <c r="X121" s="67" t="n">
        <f aca="false">F121</f>
        <v>0</v>
      </c>
      <c r="Y121" s="67" t="n">
        <f aca="false">I121</f>
        <v>0</v>
      </c>
      <c r="Z121" s="67" t="n">
        <f aca="false">L121</f>
        <v>0</v>
      </c>
      <c r="AA121" s="67" t="n">
        <f aca="false">O121</f>
        <v>0</v>
      </c>
      <c r="AB121" s="67" t="n">
        <f aca="false">R121</f>
        <v>0</v>
      </c>
      <c r="AC121" s="67" t="n">
        <f aca="false">U121</f>
        <v>0</v>
      </c>
      <c r="AD121" s="68" t="n">
        <f aca="false">G121</f>
        <v>0</v>
      </c>
      <c r="AE121" s="68" t="n">
        <f aca="false">J121</f>
        <v>0</v>
      </c>
      <c r="AF121" s="68" t="n">
        <f aca="false">M121</f>
        <v>0</v>
      </c>
      <c r="AG121" s="68" t="n">
        <f aca="false">P121</f>
        <v>0</v>
      </c>
      <c r="AH121" s="68" t="n">
        <f aca="false">S121</f>
        <v>0</v>
      </c>
      <c r="AI121" s="68" t="n">
        <f aca="false">V121</f>
        <v>0</v>
      </c>
      <c r="AJ121" s="69" t="n">
        <f aca="false">H121</f>
        <v>0</v>
      </c>
      <c r="AK121" s="69" t="n">
        <f aca="false">K121</f>
        <v>0</v>
      </c>
      <c r="AL121" s="69" t="n">
        <f aca="false">N121</f>
        <v>0</v>
      </c>
      <c r="AM121" s="69" t="n">
        <f aca="false">Q121</f>
        <v>0</v>
      </c>
      <c r="AN121" s="69" t="n">
        <f aca="false">T121</f>
        <v>0</v>
      </c>
      <c r="AO121" s="69" t="n">
        <f aca="false">W121</f>
        <v>0</v>
      </c>
      <c r="AP121" s="70" t="n">
        <f aca="false">IFERROR(LARGE(AD121:AI121,1),0)</f>
        <v>0</v>
      </c>
      <c r="AQ121" s="70" t="n">
        <f aca="false">IFERROR(LARGE(AD121:AI121,2),0)</f>
        <v>0</v>
      </c>
      <c r="AR121" s="70" t="n">
        <f aca="false">IFERROR(LARGE(AD121:AI121,3),0)</f>
        <v>0</v>
      </c>
      <c r="AS121" s="70" t="n">
        <f aca="false">IFERROR(LARGE(AD121:AI121,4),0)</f>
        <v>0</v>
      </c>
      <c r="AT121" s="70" t="n">
        <f aca="false">IFERROR(LARGE(AD121:AI121,5),0)</f>
        <v>0</v>
      </c>
      <c r="AU121" s="71" t="n">
        <f aca="false">IFERROR(INDEX(X121:AC121,SMALL(IF(AD121:AI121=AV121,COLUMN(AD121:AI121)-COLUMN(AD121)+1),COUNTIF(AP121:AP121,AV121))),0)</f>
        <v>0</v>
      </c>
      <c r="AV121" s="71" t="n">
        <f aca="false">IFERROR(LARGE(AD121:AI121,1),0)</f>
        <v>0</v>
      </c>
      <c r="AW121" s="71" t="n">
        <f aca="false">IFERROR(INDEX(AJ121:AO121,SMALL(IF(AD121:AI121=AV121,COLUMN(AD121:AI121)-COLUMN(AD121)+1),COUNTIF(AP121:AP121,AV121))),0)</f>
        <v>0</v>
      </c>
      <c r="AX121" s="72" t="n">
        <f aca="false">IFERROR(INDEX(X121:AC121,SMALL(IF(AD121:AI121=AY121,COLUMN(AD121:AI121)-COLUMN(AD121)+1),COUNTIF(AP121:AQ121,AY121))),0)</f>
        <v>0</v>
      </c>
      <c r="AY121" s="72" t="n">
        <f aca="false">IFERROR(LARGE(AD121:AI121,2),0)</f>
        <v>0</v>
      </c>
      <c r="AZ121" s="73" t="n">
        <f aca="false">IFERROR(INDEX(AJ121:AO121,SMALL(IF(AD121:AI121=AY121,COLUMN(AD121:AI121)-COLUMN(AD121)+1),COUNTIF(AP121:AQ121,AY121))),0)</f>
        <v>0</v>
      </c>
      <c r="BA121" s="74" t="n">
        <f aca="false">IFERROR(INDEX(X121:AC121,SMALL(IF(AD121:AI121=BB121,COLUMN(AD121:AI121)-COLUMN(AD121)+1),COUNTIF(AP121:AR121,BB121))),0)</f>
        <v>0</v>
      </c>
      <c r="BB121" s="74" t="n">
        <f aca="false">IFERROR(LARGE(AD121:AI121,3),0)</f>
        <v>0</v>
      </c>
      <c r="BC121" s="74" t="n">
        <f aca="false">IFERROR(INDEX(AJ121:AO121,SMALL(IF(AD121:AI121=BB121,COLUMN(AD121:AI121)-COLUMN(AD121)+1),COUNTIF(AP121:AR121,BB121))),0)</f>
        <v>0</v>
      </c>
      <c r="BD121" s="75" t="n">
        <f aca="false">IFERROR(INDEX(X121:AC121,SMALL(IF(AD121:AI121=BE121,COLUMN(AD121:AI121)-COLUMN(AD121)+1),COUNTIF(AP121:AS121,BE121))),0)</f>
        <v>0</v>
      </c>
      <c r="BE121" s="75" t="n">
        <f aca="false">IFERROR(LARGE(AD121:AI121,4),0)</f>
        <v>0</v>
      </c>
      <c r="BF121" s="75" t="n">
        <f aca="false">IFERROR(INDEX(AJ121:AO121,SMALL(IF(AD121:AI121=BE121,COLUMN(AD121:AI121)-COLUMN(AD121)+1),COUNTIF(AP121:AS121,BE121))),0)</f>
        <v>0</v>
      </c>
      <c r="BG121" s="76" t="n">
        <f aca="false">IFERROR(INDEX(X121:AC121,SMALL(IF(AD121:AI121=BH121,COLUMN(AD121:AI121)-COLUMN(AD121)+1),COUNTIF(AP121:AT121,BH121))),0)</f>
        <v>0</v>
      </c>
      <c r="BH121" s="76" t="n">
        <f aca="false">IFERROR(LARGE(AD121:AI121,5),0)</f>
        <v>0</v>
      </c>
      <c r="BI121" s="76" t="n">
        <f aca="false">IFERROR(INDEX(AJ121:AO121,SMALL(IF(AD121:AI121=BH121,COLUMN(AD121:AI121)-COLUMN(AD121)+1),COUNTIF(AP121:AT121,BH121))),0)</f>
        <v>0</v>
      </c>
      <c r="BJ121" s="77" t="n">
        <f aca="false">IF(COUNTIF(AD121:AI121,0)=0,IF(COUNTIFS(AD121:AI121,"*F*")=0,SUM(LARGE(AD121:AI121,{1,2,3,4,5})),IF(COUNTIFS(AD121:AI121,"*F*")=1,SUM(LARGE(AD121:AI121,{1,2,3,4,5})),IF(COUNTIFS(AD121:AI121,"*F*")=2,"C",IF(COUNTIFS(AD121:AI121,"*F*")&gt;2,"F")))),IF(COUNTIFS(AD121:AH121,"*F*")=0,SUM(AD121:AH121),IF(COUNTIFS(AD121:AH121,"*F*")=1,"C",IF(COUNTIFS(AD121:AH121,"*F*")&gt;=2,"F"))))</f>
        <v>0</v>
      </c>
      <c r="BK121" s="78" t="n">
        <f aca="false">IFERROR(BJ121/5,BJ121)</f>
        <v>0</v>
      </c>
    </row>
    <row r="122" customFormat="false" ht="15" hidden="false" customHeight="false" outlineLevel="0" collapsed="false">
      <c r="A122" s="64" t="n">
        <v>120</v>
      </c>
      <c r="B122" s="65" t="s">
        <v>12</v>
      </c>
      <c r="C122" s="79"/>
      <c r="D122" s="79"/>
      <c r="E122" s="50"/>
      <c r="F122" s="44"/>
      <c r="G122" s="44"/>
      <c r="H122" s="44"/>
      <c r="I122" s="44"/>
      <c r="J122" s="44"/>
      <c r="K122" s="44"/>
      <c r="L122" s="44"/>
      <c r="M122" s="44"/>
      <c r="N122" s="44"/>
      <c r="O122" s="44"/>
      <c r="P122" s="44"/>
      <c r="Q122" s="44"/>
      <c r="R122" s="44"/>
      <c r="S122" s="44"/>
      <c r="T122" s="44"/>
      <c r="U122" s="44"/>
      <c r="V122" s="44"/>
      <c r="W122" s="44"/>
      <c r="X122" s="67" t="n">
        <f aca="false">F122</f>
        <v>0</v>
      </c>
      <c r="Y122" s="67" t="n">
        <f aca="false">I122</f>
        <v>0</v>
      </c>
      <c r="Z122" s="67" t="n">
        <f aca="false">L122</f>
        <v>0</v>
      </c>
      <c r="AA122" s="67" t="n">
        <f aca="false">O122</f>
        <v>0</v>
      </c>
      <c r="AB122" s="67" t="n">
        <f aca="false">R122</f>
        <v>0</v>
      </c>
      <c r="AC122" s="67" t="n">
        <f aca="false">U122</f>
        <v>0</v>
      </c>
      <c r="AD122" s="68" t="n">
        <f aca="false">G122</f>
        <v>0</v>
      </c>
      <c r="AE122" s="68" t="n">
        <f aca="false">J122</f>
        <v>0</v>
      </c>
      <c r="AF122" s="68" t="n">
        <f aca="false">M122</f>
        <v>0</v>
      </c>
      <c r="AG122" s="68" t="n">
        <f aca="false">P122</f>
        <v>0</v>
      </c>
      <c r="AH122" s="68" t="n">
        <f aca="false">S122</f>
        <v>0</v>
      </c>
      <c r="AI122" s="68" t="n">
        <f aca="false">V122</f>
        <v>0</v>
      </c>
      <c r="AJ122" s="69" t="n">
        <f aca="false">H122</f>
        <v>0</v>
      </c>
      <c r="AK122" s="69" t="n">
        <f aca="false">K122</f>
        <v>0</v>
      </c>
      <c r="AL122" s="69" t="n">
        <f aca="false">N122</f>
        <v>0</v>
      </c>
      <c r="AM122" s="69" t="n">
        <f aca="false">Q122</f>
        <v>0</v>
      </c>
      <c r="AN122" s="69" t="n">
        <f aca="false">T122</f>
        <v>0</v>
      </c>
      <c r="AO122" s="69" t="n">
        <f aca="false">W122</f>
        <v>0</v>
      </c>
      <c r="AP122" s="70" t="n">
        <f aca="false">IFERROR(LARGE(AD122:AI122,1),0)</f>
        <v>0</v>
      </c>
      <c r="AQ122" s="70" t="n">
        <f aca="false">IFERROR(LARGE(AD122:AI122,2),0)</f>
        <v>0</v>
      </c>
      <c r="AR122" s="70" t="n">
        <f aca="false">IFERROR(LARGE(AD122:AI122,3),0)</f>
        <v>0</v>
      </c>
      <c r="AS122" s="70" t="n">
        <f aca="false">IFERROR(LARGE(AD122:AI122,4),0)</f>
        <v>0</v>
      </c>
      <c r="AT122" s="70" t="n">
        <f aca="false">IFERROR(LARGE(AD122:AI122,5),0)</f>
        <v>0</v>
      </c>
      <c r="AU122" s="71" t="n">
        <f aca="false">IFERROR(INDEX(X122:AC122,SMALL(IF(AD122:AI122=AV122,COLUMN(AD122:AI122)-COLUMN(AD122)+1),COUNTIF(AP122:AP122,AV122))),0)</f>
        <v>0</v>
      </c>
      <c r="AV122" s="71" t="n">
        <f aca="false">IFERROR(LARGE(AD122:AI122,1),0)</f>
        <v>0</v>
      </c>
      <c r="AW122" s="71" t="n">
        <f aca="false">IFERROR(INDEX(AJ122:AO122,SMALL(IF(AD122:AI122=AV122,COLUMN(AD122:AI122)-COLUMN(AD122)+1),COUNTIF(AP122:AP122,AV122))),0)</f>
        <v>0</v>
      </c>
      <c r="AX122" s="72" t="n">
        <f aca="false">IFERROR(INDEX(X122:AC122,SMALL(IF(AD122:AI122=AY122,COLUMN(AD122:AI122)-COLUMN(AD122)+1),COUNTIF(AP122:AQ122,AY122))),0)</f>
        <v>0</v>
      </c>
      <c r="AY122" s="72" t="n">
        <f aca="false">IFERROR(LARGE(AD122:AI122,2),0)</f>
        <v>0</v>
      </c>
      <c r="AZ122" s="73" t="n">
        <f aca="false">IFERROR(INDEX(AJ122:AO122,SMALL(IF(AD122:AI122=AY122,COLUMN(AD122:AI122)-COLUMN(AD122)+1),COUNTIF(AP122:AQ122,AY122))),0)</f>
        <v>0</v>
      </c>
      <c r="BA122" s="74" t="n">
        <f aca="false">IFERROR(INDEX(X122:AC122,SMALL(IF(AD122:AI122=BB122,COLUMN(AD122:AI122)-COLUMN(AD122)+1),COUNTIF(AP122:AR122,BB122))),0)</f>
        <v>0</v>
      </c>
      <c r="BB122" s="74" t="n">
        <f aca="false">IFERROR(LARGE(AD122:AI122,3),0)</f>
        <v>0</v>
      </c>
      <c r="BC122" s="74" t="n">
        <f aca="false">IFERROR(INDEX(AJ122:AO122,SMALL(IF(AD122:AI122=BB122,COLUMN(AD122:AI122)-COLUMN(AD122)+1),COUNTIF(AP122:AR122,BB122))),0)</f>
        <v>0</v>
      </c>
      <c r="BD122" s="75" t="n">
        <f aca="false">IFERROR(INDEX(X122:AC122,SMALL(IF(AD122:AI122=BE122,COLUMN(AD122:AI122)-COLUMN(AD122)+1),COUNTIF(AP122:AS122,BE122))),0)</f>
        <v>0</v>
      </c>
      <c r="BE122" s="75" t="n">
        <f aca="false">IFERROR(LARGE(AD122:AI122,4),0)</f>
        <v>0</v>
      </c>
      <c r="BF122" s="75" t="n">
        <f aca="false">IFERROR(INDEX(AJ122:AO122,SMALL(IF(AD122:AI122=BE122,COLUMN(AD122:AI122)-COLUMN(AD122)+1),COUNTIF(AP122:AS122,BE122))),0)</f>
        <v>0</v>
      </c>
      <c r="BG122" s="76" t="n">
        <f aca="false">IFERROR(INDEX(X122:AC122,SMALL(IF(AD122:AI122=BH122,COLUMN(AD122:AI122)-COLUMN(AD122)+1),COUNTIF(AP122:AT122,BH122))),0)</f>
        <v>0</v>
      </c>
      <c r="BH122" s="76" t="n">
        <f aca="false">IFERROR(LARGE(AD122:AI122,5),0)</f>
        <v>0</v>
      </c>
      <c r="BI122" s="76" t="n">
        <f aca="false">IFERROR(INDEX(AJ122:AO122,SMALL(IF(AD122:AI122=BH122,COLUMN(AD122:AI122)-COLUMN(AD122)+1),COUNTIF(AP122:AT122,BH122))),0)</f>
        <v>0</v>
      </c>
      <c r="BJ122" s="77" t="n">
        <f aca="false">IF(COUNTIF(AD122:AI122,0)=0,IF(COUNTIFS(AD122:AI122,"*F*")=0,SUM(LARGE(AD122:AI122,{1,2,3,4,5})),IF(COUNTIFS(AD122:AI122,"*F*")=1,SUM(LARGE(AD122:AI122,{1,2,3,4,5})),IF(COUNTIFS(AD122:AI122,"*F*")=2,"C",IF(COUNTIFS(AD122:AI122,"*F*")&gt;2,"F")))),IF(COUNTIFS(AD122:AH122,"*F*")=0,SUM(AD122:AH122),IF(COUNTIFS(AD122:AH122,"*F*")=1,"C",IF(COUNTIFS(AD122:AH122,"*F*")&gt;=2,"F"))))</f>
        <v>0</v>
      </c>
      <c r="BK122" s="78" t="n">
        <f aca="false">IFERROR(BJ122/5,BJ122)</f>
        <v>0</v>
      </c>
    </row>
    <row r="123" customFormat="false" ht="15" hidden="false" customHeight="false" outlineLevel="0" collapsed="false">
      <c r="A123" s="64" t="n">
        <v>121</v>
      </c>
      <c r="B123" s="65" t="s">
        <v>12</v>
      </c>
      <c r="C123" s="79"/>
      <c r="D123" s="79"/>
      <c r="E123" s="50"/>
      <c r="F123" s="44"/>
      <c r="G123" s="44"/>
      <c r="H123" s="44"/>
      <c r="I123" s="44"/>
      <c r="J123" s="44"/>
      <c r="K123" s="44"/>
      <c r="L123" s="44"/>
      <c r="M123" s="44"/>
      <c r="N123" s="44"/>
      <c r="O123" s="44"/>
      <c r="P123" s="44"/>
      <c r="Q123" s="44"/>
      <c r="R123" s="44"/>
      <c r="S123" s="44"/>
      <c r="T123" s="44"/>
      <c r="U123" s="44"/>
      <c r="V123" s="44"/>
      <c r="W123" s="44"/>
      <c r="X123" s="67" t="n">
        <f aca="false">F123</f>
        <v>0</v>
      </c>
      <c r="Y123" s="67" t="n">
        <f aca="false">I123</f>
        <v>0</v>
      </c>
      <c r="Z123" s="67" t="n">
        <f aca="false">L123</f>
        <v>0</v>
      </c>
      <c r="AA123" s="67" t="n">
        <f aca="false">O123</f>
        <v>0</v>
      </c>
      <c r="AB123" s="67" t="n">
        <f aca="false">R123</f>
        <v>0</v>
      </c>
      <c r="AC123" s="67" t="n">
        <f aca="false">U123</f>
        <v>0</v>
      </c>
      <c r="AD123" s="68" t="n">
        <f aca="false">G123</f>
        <v>0</v>
      </c>
      <c r="AE123" s="68" t="n">
        <f aca="false">J123</f>
        <v>0</v>
      </c>
      <c r="AF123" s="68" t="n">
        <f aca="false">M123</f>
        <v>0</v>
      </c>
      <c r="AG123" s="68" t="n">
        <f aca="false">P123</f>
        <v>0</v>
      </c>
      <c r="AH123" s="68" t="n">
        <f aca="false">S123</f>
        <v>0</v>
      </c>
      <c r="AI123" s="68" t="n">
        <f aca="false">V123</f>
        <v>0</v>
      </c>
      <c r="AJ123" s="69" t="n">
        <f aca="false">H123</f>
        <v>0</v>
      </c>
      <c r="AK123" s="69" t="n">
        <f aca="false">K123</f>
        <v>0</v>
      </c>
      <c r="AL123" s="69" t="n">
        <f aca="false">N123</f>
        <v>0</v>
      </c>
      <c r="AM123" s="69" t="n">
        <f aca="false">Q123</f>
        <v>0</v>
      </c>
      <c r="AN123" s="69" t="n">
        <f aca="false">T123</f>
        <v>0</v>
      </c>
      <c r="AO123" s="69" t="n">
        <f aca="false">W123</f>
        <v>0</v>
      </c>
      <c r="AP123" s="70" t="n">
        <f aca="false">IFERROR(LARGE(AD123:AI123,1),0)</f>
        <v>0</v>
      </c>
      <c r="AQ123" s="70" t="n">
        <f aca="false">IFERROR(LARGE(AD123:AI123,2),0)</f>
        <v>0</v>
      </c>
      <c r="AR123" s="70" t="n">
        <f aca="false">IFERROR(LARGE(AD123:AI123,3),0)</f>
        <v>0</v>
      </c>
      <c r="AS123" s="70" t="n">
        <f aca="false">IFERROR(LARGE(AD123:AI123,4),0)</f>
        <v>0</v>
      </c>
      <c r="AT123" s="70" t="n">
        <f aca="false">IFERROR(LARGE(AD123:AI123,5),0)</f>
        <v>0</v>
      </c>
      <c r="AU123" s="71" t="n">
        <f aca="false">IFERROR(INDEX(X123:AC123,SMALL(IF(AD123:AI123=AV123,COLUMN(AD123:AI123)-COLUMN(AD123)+1),COUNTIF(AP123:AP123,AV123))),0)</f>
        <v>0</v>
      </c>
      <c r="AV123" s="71" t="n">
        <f aca="false">IFERROR(LARGE(AD123:AI123,1),0)</f>
        <v>0</v>
      </c>
      <c r="AW123" s="71" t="n">
        <f aca="false">IFERROR(INDEX(AJ123:AO123,SMALL(IF(AD123:AI123=AV123,COLUMN(AD123:AI123)-COLUMN(AD123)+1),COUNTIF(AP123:AP123,AV123))),0)</f>
        <v>0</v>
      </c>
      <c r="AX123" s="72" t="n">
        <f aca="false">IFERROR(INDEX(X123:AC123,SMALL(IF(AD123:AI123=AY123,COLUMN(AD123:AI123)-COLUMN(AD123)+1),COUNTIF(AP123:AQ123,AY123))),0)</f>
        <v>0</v>
      </c>
      <c r="AY123" s="72" t="n">
        <f aca="false">IFERROR(LARGE(AD123:AI123,2),0)</f>
        <v>0</v>
      </c>
      <c r="AZ123" s="73" t="n">
        <f aca="false">IFERROR(INDEX(AJ123:AO123,SMALL(IF(AD123:AI123=AY123,COLUMN(AD123:AI123)-COLUMN(AD123)+1),COUNTIF(AP123:AQ123,AY123))),0)</f>
        <v>0</v>
      </c>
      <c r="BA123" s="74" t="n">
        <f aca="false">IFERROR(INDEX(X123:AC123,SMALL(IF(AD123:AI123=BB123,COLUMN(AD123:AI123)-COLUMN(AD123)+1),COUNTIF(AP123:AR123,BB123))),0)</f>
        <v>0</v>
      </c>
      <c r="BB123" s="74" t="n">
        <f aca="false">IFERROR(LARGE(AD123:AI123,3),0)</f>
        <v>0</v>
      </c>
      <c r="BC123" s="74" t="n">
        <f aca="false">IFERROR(INDEX(AJ123:AO123,SMALL(IF(AD123:AI123=BB123,COLUMN(AD123:AI123)-COLUMN(AD123)+1),COUNTIF(AP123:AR123,BB123))),0)</f>
        <v>0</v>
      </c>
      <c r="BD123" s="75" t="n">
        <f aca="false">IFERROR(INDEX(X123:AC123,SMALL(IF(AD123:AI123=BE123,COLUMN(AD123:AI123)-COLUMN(AD123)+1),COUNTIF(AP123:AS123,BE123))),0)</f>
        <v>0</v>
      </c>
      <c r="BE123" s="75" t="n">
        <f aca="false">IFERROR(LARGE(AD123:AI123,4),0)</f>
        <v>0</v>
      </c>
      <c r="BF123" s="75" t="n">
        <f aca="false">IFERROR(INDEX(AJ123:AO123,SMALL(IF(AD123:AI123=BE123,COLUMN(AD123:AI123)-COLUMN(AD123)+1),COUNTIF(AP123:AS123,BE123))),0)</f>
        <v>0</v>
      </c>
      <c r="BG123" s="76" t="n">
        <f aca="false">IFERROR(INDEX(X123:AC123,SMALL(IF(AD123:AI123=BH123,COLUMN(AD123:AI123)-COLUMN(AD123)+1),COUNTIF(AP123:AT123,BH123))),0)</f>
        <v>0</v>
      </c>
      <c r="BH123" s="76" t="n">
        <f aca="false">IFERROR(LARGE(AD123:AI123,5),0)</f>
        <v>0</v>
      </c>
      <c r="BI123" s="76" t="n">
        <f aca="false">IFERROR(INDEX(AJ123:AO123,SMALL(IF(AD123:AI123=BH123,COLUMN(AD123:AI123)-COLUMN(AD123)+1),COUNTIF(AP123:AT123,BH123))),0)</f>
        <v>0</v>
      </c>
      <c r="BJ123" s="77" t="n">
        <f aca="false">IF(COUNTIF(AD123:AI123,0)=0,IF(COUNTIFS(AD123:AI123,"*F*")=0,SUM(LARGE(AD123:AI123,{1,2,3,4,5})),IF(COUNTIFS(AD123:AI123,"*F*")=1,SUM(LARGE(AD123:AI123,{1,2,3,4,5})),IF(COUNTIFS(AD123:AI123,"*F*")=2,"C",IF(COUNTIFS(AD123:AI123,"*F*")&gt;2,"F")))),IF(COUNTIFS(AD123:AH123,"*F*")=0,SUM(AD123:AH123),IF(COUNTIFS(AD123:AH123,"*F*")=1,"C",IF(COUNTIFS(AD123:AH123,"*F*")&gt;=2,"F"))))</f>
        <v>0</v>
      </c>
      <c r="BK123" s="78" t="n">
        <f aca="false">IFERROR(BJ123/5,BJ123)</f>
        <v>0</v>
      </c>
    </row>
    <row r="124" customFormat="false" ht="15" hidden="false" customHeight="false" outlineLevel="0" collapsed="false">
      <c r="A124" s="64" t="n">
        <v>122</v>
      </c>
      <c r="B124" s="65" t="s">
        <v>12</v>
      </c>
      <c r="C124" s="79"/>
      <c r="D124" s="79"/>
      <c r="E124" s="50"/>
      <c r="F124" s="44"/>
      <c r="G124" s="44"/>
      <c r="H124" s="44"/>
      <c r="I124" s="44"/>
      <c r="J124" s="44"/>
      <c r="K124" s="44"/>
      <c r="L124" s="44"/>
      <c r="M124" s="44"/>
      <c r="N124" s="44"/>
      <c r="O124" s="44"/>
      <c r="P124" s="44"/>
      <c r="Q124" s="44"/>
      <c r="R124" s="44"/>
      <c r="S124" s="44"/>
      <c r="T124" s="44"/>
      <c r="U124" s="44"/>
      <c r="V124" s="44"/>
      <c r="W124" s="44"/>
      <c r="X124" s="67" t="n">
        <f aca="false">F124</f>
        <v>0</v>
      </c>
      <c r="Y124" s="67" t="n">
        <f aca="false">I124</f>
        <v>0</v>
      </c>
      <c r="Z124" s="67" t="n">
        <f aca="false">L124</f>
        <v>0</v>
      </c>
      <c r="AA124" s="67" t="n">
        <f aca="false">O124</f>
        <v>0</v>
      </c>
      <c r="AB124" s="67" t="n">
        <f aca="false">R124</f>
        <v>0</v>
      </c>
      <c r="AC124" s="67" t="n">
        <f aca="false">U124</f>
        <v>0</v>
      </c>
      <c r="AD124" s="68" t="n">
        <f aca="false">G124</f>
        <v>0</v>
      </c>
      <c r="AE124" s="68" t="n">
        <f aca="false">J124</f>
        <v>0</v>
      </c>
      <c r="AF124" s="68" t="n">
        <f aca="false">M124</f>
        <v>0</v>
      </c>
      <c r="AG124" s="68" t="n">
        <f aca="false">P124</f>
        <v>0</v>
      </c>
      <c r="AH124" s="68" t="n">
        <f aca="false">S124</f>
        <v>0</v>
      </c>
      <c r="AI124" s="68" t="n">
        <f aca="false">V124</f>
        <v>0</v>
      </c>
      <c r="AJ124" s="69" t="n">
        <f aca="false">H124</f>
        <v>0</v>
      </c>
      <c r="AK124" s="69" t="n">
        <f aca="false">K124</f>
        <v>0</v>
      </c>
      <c r="AL124" s="69" t="n">
        <f aca="false">N124</f>
        <v>0</v>
      </c>
      <c r="AM124" s="69" t="n">
        <f aca="false">Q124</f>
        <v>0</v>
      </c>
      <c r="AN124" s="69" t="n">
        <f aca="false">T124</f>
        <v>0</v>
      </c>
      <c r="AO124" s="69" t="n">
        <f aca="false">W124</f>
        <v>0</v>
      </c>
      <c r="AP124" s="70" t="n">
        <f aca="false">IFERROR(LARGE(AD124:AI124,1),0)</f>
        <v>0</v>
      </c>
      <c r="AQ124" s="70" t="n">
        <f aca="false">IFERROR(LARGE(AD124:AI124,2),0)</f>
        <v>0</v>
      </c>
      <c r="AR124" s="70" t="n">
        <f aca="false">IFERROR(LARGE(AD124:AI124,3),0)</f>
        <v>0</v>
      </c>
      <c r="AS124" s="70" t="n">
        <f aca="false">IFERROR(LARGE(AD124:AI124,4),0)</f>
        <v>0</v>
      </c>
      <c r="AT124" s="70" t="n">
        <f aca="false">IFERROR(LARGE(AD124:AI124,5),0)</f>
        <v>0</v>
      </c>
      <c r="AU124" s="71" t="n">
        <f aca="false">IFERROR(INDEX(X124:AC124,SMALL(IF(AD124:AI124=AV124,COLUMN(AD124:AI124)-COLUMN(AD124)+1),COUNTIF(AP124:AP124,AV124))),0)</f>
        <v>0</v>
      </c>
      <c r="AV124" s="71" t="n">
        <f aca="false">IFERROR(LARGE(AD124:AI124,1),0)</f>
        <v>0</v>
      </c>
      <c r="AW124" s="71" t="n">
        <f aca="false">IFERROR(INDEX(AJ124:AO124,SMALL(IF(AD124:AI124=AV124,COLUMN(AD124:AI124)-COLUMN(AD124)+1),COUNTIF(AP124:AP124,AV124))),0)</f>
        <v>0</v>
      </c>
      <c r="AX124" s="72" t="n">
        <f aca="false">IFERROR(INDEX(X124:AC124,SMALL(IF(AD124:AI124=AY124,COLUMN(AD124:AI124)-COLUMN(AD124)+1),COUNTIF(AP124:AQ124,AY124))),0)</f>
        <v>0</v>
      </c>
      <c r="AY124" s="72" t="n">
        <f aca="false">IFERROR(LARGE(AD124:AI124,2),0)</f>
        <v>0</v>
      </c>
      <c r="AZ124" s="73" t="n">
        <f aca="false">IFERROR(INDEX(AJ124:AO124,SMALL(IF(AD124:AI124=AY124,COLUMN(AD124:AI124)-COLUMN(AD124)+1),COUNTIF(AP124:AQ124,AY124))),0)</f>
        <v>0</v>
      </c>
      <c r="BA124" s="74" t="n">
        <f aca="false">IFERROR(INDEX(X124:AC124,SMALL(IF(AD124:AI124=BB124,COLUMN(AD124:AI124)-COLUMN(AD124)+1),COUNTIF(AP124:AR124,BB124))),0)</f>
        <v>0</v>
      </c>
      <c r="BB124" s="74" t="n">
        <f aca="false">IFERROR(LARGE(AD124:AI124,3),0)</f>
        <v>0</v>
      </c>
      <c r="BC124" s="74" t="n">
        <f aca="false">IFERROR(INDEX(AJ124:AO124,SMALL(IF(AD124:AI124=BB124,COLUMN(AD124:AI124)-COLUMN(AD124)+1),COUNTIF(AP124:AR124,BB124))),0)</f>
        <v>0</v>
      </c>
      <c r="BD124" s="75" t="n">
        <f aca="false">IFERROR(INDEX(X124:AC124,SMALL(IF(AD124:AI124=BE124,COLUMN(AD124:AI124)-COLUMN(AD124)+1),COUNTIF(AP124:AS124,BE124))),0)</f>
        <v>0</v>
      </c>
      <c r="BE124" s="75" t="n">
        <f aca="false">IFERROR(LARGE(AD124:AI124,4),0)</f>
        <v>0</v>
      </c>
      <c r="BF124" s="75" t="n">
        <f aca="false">IFERROR(INDEX(AJ124:AO124,SMALL(IF(AD124:AI124=BE124,COLUMN(AD124:AI124)-COLUMN(AD124)+1),COUNTIF(AP124:AS124,BE124))),0)</f>
        <v>0</v>
      </c>
      <c r="BG124" s="76" t="n">
        <f aca="false">IFERROR(INDEX(X124:AC124,SMALL(IF(AD124:AI124=BH124,COLUMN(AD124:AI124)-COLUMN(AD124)+1),COUNTIF(AP124:AT124,BH124))),0)</f>
        <v>0</v>
      </c>
      <c r="BH124" s="76" t="n">
        <f aca="false">IFERROR(LARGE(AD124:AI124,5),0)</f>
        <v>0</v>
      </c>
      <c r="BI124" s="76" t="n">
        <f aca="false">IFERROR(INDEX(AJ124:AO124,SMALL(IF(AD124:AI124=BH124,COLUMN(AD124:AI124)-COLUMN(AD124)+1),COUNTIF(AP124:AT124,BH124))),0)</f>
        <v>0</v>
      </c>
      <c r="BJ124" s="77" t="n">
        <f aca="false">IF(COUNTIF(AD124:AI124,0)=0,IF(COUNTIFS(AD124:AI124,"*F*")=0,SUM(LARGE(AD124:AI124,{1,2,3,4,5})),IF(COUNTIFS(AD124:AI124,"*F*")=1,SUM(LARGE(AD124:AI124,{1,2,3,4,5})),IF(COUNTIFS(AD124:AI124,"*F*")=2,"C",IF(COUNTIFS(AD124:AI124,"*F*")&gt;2,"F")))),IF(COUNTIFS(AD124:AH124,"*F*")=0,SUM(AD124:AH124),IF(COUNTIFS(AD124:AH124,"*F*")=1,"C",IF(COUNTIFS(AD124:AH124,"*F*")&gt;=2,"F"))))</f>
        <v>0</v>
      </c>
      <c r="BK124" s="78" t="n">
        <f aca="false">IFERROR(BJ124/5,BJ124)</f>
        <v>0</v>
      </c>
    </row>
    <row r="125" customFormat="false" ht="15" hidden="false" customHeight="false" outlineLevel="0" collapsed="false">
      <c r="A125" s="64" t="n">
        <v>123</v>
      </c>
      <c r="B125" s="65" t="s">
        <v>12</v>
      </c>
      <c r="C125" s="79"/>
      <c r="D125" s="79"/>
      <c r="E125" s="50"/>
      <c r="F125" s="44"/>
      <c r="G125" s="44"/>
      <c r="H125" s="44"/>
      <c r="I125" s="44"/>
      <c r="J125" s="44"/>
      <c r="K125" s="44"/>
      <c r="L125" s="44"/>
      <c r="M125" s="44"/>
      <c r="N125" s="44"/>
      <c r="O125" s="44"/>
      <c r="P125" s="44"/>
      <c r="Q125" s="44"/>
      <c r="R125" s="44"/>
      <c r="S125" s="44"/>
      <c r="T125" s="44"/>
      <c r="U125" s="44"/>
      <c r="V125" s="44"/>
      <c r="W125" s="44"/>
      <c r="X125" s="67" t="n">
        <f aca="false">F125</f>
        <v>0</v>
      </c>
      <c r="Y125" s="67" t="n">
        <f aca="false">I125</f>
        <v>0</v>
      </c>
      <c r="Z125" s="67" t="n">
        <f aca="false">L125</f>
        <v>0</v>
      </c>
      <c r="AA125" s="67" t="n">
        <f aca="false">O125</f>
        <v>0</v>
      </c>
      <c r="AB125" s="67" t="n">
        <f aca="false">R125</f>
        <v>0</v>
      </c>
      <c r="AC125" s="67" t="n">
        <f aca="false">U125</f>
        <v>0</v>
      </c>
      <c r="AD125" s="68" t="n">
        <f aca="false">G125</f>
        <v>0</v>
      </c>
      <c r="AE125" s="68" t="n">
        <f aca="false">J125</f>
        <v>0</v>
      </c>
      <c r="AF125" s="68" t="n">
        <f aca="false">M125</f>
        <v>0</v>
      </c>
      <c r="AG125" s="68" t="n">
        <f aca="false">P125</f>
        <v>0</v>
      </c>
      <c r="AH125" s="68" t="n">
        <f aca="false">S125</f>
        <v>0</v>
      </c>
      <c r="AI125" s="68" t="n">
        <f aca="false">V125</f>
        <v>0</v>
      </c>
      <c r="AJ125" s="69" t="n">
        <f aca="false">H125</f>
        <v>0</v>
      </c>
      <c r="AK125" s="69" t="n">
        <f aca="false">K125</f>
        <v>0</v>
      </c>
      <c r="AL125" s="69" t="n">
        <f aca="false">N125</f>
        <v>0</v>
      </c>
      <c r="AM125" s="69" t="n">
        <f aca="false">Q125</f>
        <v>0</v>
      </c>
      <c r="AN125" s="69" t="n">
        <f aca="false">T125</f>
        <v>0</v>
      </c>
      <c r="AO125" s="69" t="n">
        <f aca="false">W125</f>
        <v>0</v>
      </c>
      <c r="AP125" s="70" t="n">
        <f aca="false">IFERROR(LARGE(AD125:AI125,1),0)</f>
        <v>0</v>
      </c>
      <c r="AQ125" s="70" t="n">
        <f aca="false">IFERROR(LARGE(AD125:AI125,2),0)</f>
        <v>0</v>
      </c>
      <c r="AR125" s="70" t="n">
        <f aca="false">IFERROR(LARGE(AD125:AI125,3),0)</f>
        <v>0</v>
      </c>
      <c r="AS125" s="70" t="n">
        <f aca="false">IFERROR(LARGE(AD125:AI125,4),0)</f>
        <v>0</v>
      </c>
      <c r="AT125" s="70" t="n">
        <f aca="false">IFERROR(LARGE(AD125:AI125,5),0)</f>
        <v>0</v>
      </c>
      <c r="AU125" s="71" t="n">
        <f aca="false">IFERROR(INDEX(X125:AC125,SMALL(IF(AD125:AI125=AV125,COLUMN(AD125:AI125)-COLUMN(AD125)+1),COUNTIF(AP125:AP125,AV125))),0)</f>
        <v>0</v>
      </c>
      <c r="AV125" s="71" t="n">
        <f aca="false">IFERROR(LARGE(AD125:AI125,1),0)</f>
        <v>0</v>
      </c>
      <c r="AW125" s="71" t="n">
        <f aca="false">IFERROR(INDEX(AJ125:AO125,SMALL(IF(AD125:AI125=AV125,COLUMN(AD125:AI125)-COLUMN(AD125)+1),COUNTIF(AP125:AP125,AV125))),0)</f>
        <v>0</v>
      </c>
      <c r="AX125" s="72" t="n">
        <f aca="false">IFERROR(INDEX(X125:AC125,SMALL(IF(AD125:AI125=AY125,COLUMN(AD125:AI125)-COLUMN(AD125)+1),COUNTIF(AP125:AQ125,AY125))),0)</f>
        <v>0</v>
      </c>
      <c r="AY125" s="72" t="n">
        <f aca="false">IFERROR(LARGE(AD125:AI125,2),0)</f>
        <v>0</v>
      </c>
      <c r="AZ125" s="73" t="n">
        <f aca="false">IFERROR(INDEX(AJ125:AO125,SMALL(IF(AD125:AI125=AY125,COLUMN(AD125:AI125)-COLUMN(AD125)+1),COUNTIF(AP125:AQ125,AY125))),0)</f>
        <v>0</v>
      </c>
      <c r="BA125" s="74" t="n">
        <f aca="false">IFERROR(INDEX(X125:AC125,SMALL(IF(AD125:AI125=BB125,COLUMN(AD125:AI125)-COLUMN(AD125)+1),COUNTIF(AP125:AR125,BB125))),0)</f>
        <v>0</v>
      </c>
      <c r="BB125" s="74" t="n">
        <f aca="false">IFERROR(LARGE(AD125:AI125,3),0)</f>
        <v>0</v>
      </c>
      <c r="BC125" s="74" t="n">
        <f aca="false">IFERROR(INDEX(AJ125:AO125,SMALL(IF(AD125:AI125=BB125,COLUMN(AD125:AI125)-COLUMN(AD125)+1),COUNTIF(AP125:AR125,BB125))),0)</f>
        <v>0</v>
      </c>
      <c r="BD125" s="75" t="n">
        <f aca="false">IFERROR(INDEX(X125:AC125,SMALL(IF(AD125:AI125=BE125,COLUMN(AD125:AI125)-COLUMN(AD125)+1),COUNTIF(AP125:AS125,BE125))),0)</f>
        <v>0</v>
      </c>
      <c r="BE125" s="75" t="n">
        <f aca="false">IFERROR(LARGE(AD125:AI125,4),0)</f>
        <v>0</v>
      </c>
      <c r="BF125" s="75" t="n">
        <f aca="false">IFERROR(INDEX(AJ125:AO125,SMALL(IF(AD125:AI125=BE125,COLUMN(AD125:AI125)-COLUMN(AD125)+1),COUNTIF(AP125:AS125,BE125))),0)</f>
        <v>0</v>
      </c>
      <c r="BG125" s="76" t="n">
        <f aca="false">IFERROR(INDEX(X125:AC125,SMALL(IF(AD125:AI125=BH125,COLUMN(AD125:AI125)-COLUMN(AD125)+1),COUNTIF(AP125:AT125,BH125))),0)</f>
        <v>0</v>
      </c>
      <c r="BH125" s="76" t="n">
        <f aca="false">IFERROR(LARGE(AD125:AI125,5),0)</f>
        <v>0</v>
      </c>
      <c r="BI125" s="76" t="n">
        <f aca="false">IFERROR(INDEX(AJ125:AO125,SMALL(IF(AD125:AI125=BH125,COLUMN(AD125:AI125)-COLUMN(AD125)+1),COUNTIF(AP125:AT125,BH125))),0)</f>
        <v>0</v>
      </c>
      <c r="BJ125" s="77" t="n">
        <f aca="false">IF(COUNTIF(AD125:AI125,0)=0,IF(COUNTIFS(AD125:AI125,"*F*")=0,SUM(LARGE(AD125:AI125,{1,2,3,4,5})),IF(COUNTIFS(AD125:AI125,"*F*")=1,SUM(LARGE(AD125:AI125,{1,2,3,4,5})),IF(COUNTIFS(AD125:AI125,"*F*")=2,"C",IF(COUNTIFS(AD125:AI125,"*F*")&gt;2,"F")))),IF(COUNTIFS(AD125:AH125,"*F*")=0,SUM(AD125:AH125),IF(COUNTIFS(AD125:AH125,"*F*")=1,"C",IF(COUNTIFS(AD125:AH125,"*F*")&gt;=2,"F"))))</f>
        <v>0</v>
      </c>
      <c r="BK125" s="78" t="n">
        <f aca="false">IFERROR(BJ125/5,BJ125)</f>
        <v>0</v>
      </c>
    </row>
    <row r="126" customFormat="false" ht="15" hidden="false" customHeight="false" outlineLevel="0" collapsed="false">
      <c r="A126" s="64" t="n">
        <v>124</v>
      </c>
      <c r="B126" s="65" t="s">
        <v>12</v>
      </c>
      <c r="C126" s="79"/>
      <c r="D126" s="79"/>
      <c r="E126" s="50"/>
      <c r="F126" s="44"/>
      <c r="G126" s="44"/>
      <c r="H126" s="44"/>
      <c r="I126" s="44"/>
      <c r="J126" s="44"/>
      <c r="K126" s="44"/>
      <c r="L126" s="44"/>
      <c r="M126" s="44"/>
      <c r="N126" s="44"/>
      <c r="O126" s="44"/>
      <c r="P126" s="44"/>
      <c r="Q126" s="44"/>
      <c r="R126" s="44"/>
      <c r="S126" s="44"/>
      <c r="T126" s="44"/>
      <c r="U126" s="44"/>
      <c r="V126" s="44"/>
      <c r="W126" s="44"/>
      <c r="X126" s="67" t="n">
        <f aca="false">F126</f>
        <v>0</v>
      </c>
      <c r="Y126" s="67" t="n">
        <f aca="false">I126</f>
        <v>0</v>
      </c>
      <c r="Z126" s="67" t="n">
        <f aca="false">L126</f>
        <v>0</v>
      </c>
      <c r="AA126" s="67" t="n">
        <f aca="false">O126</f>
        <v>0</v>
      </c>
      <c r="AB126" s="67" t="n">
        <f aca="false">R126</f>
        <v>0</v>
      </c>
      <c r="AC126" s="67" t="n">
        <f aca="false">U126</f>
        <v>0</v>
      </c>
      <c r="AD126" s="68" t="n">
        <f aca="false">G126</f>
        <v>0</v>
      </c>
      <c r="AE126" s="68" t="n">
        <f aca="false">J126</f>
        <v>0</v>
      </c>
      <c r="AF126" s="68" t="n">
        <f aca="false">M126</f>
        <v>0</v>
      </c>
      <c r="AG126" s="68" t="n">
        <f aca="false">P126</f>
        <v>0</v>
      </c>
      <c r="AH126" s="68" t="n">
        <f aca="false">S126</f>
        <v>0</v>
      </c>
      <c r="AI126" s="68" t="n">
        <f aca="false">V126</f>
        <v>0</v>
      </c>
      <c r="AJ126" s="69" t="n">
        <f aca="false">H126</f>
        <v>0</v>
      </c>
      <c r="AK126" s="69" t="n">
        <f aca="false">K126</f>
        <v>0</v>
      </c>
      <c r="AL126" s="69" t="n">
        <f aca="false">N126</f>
        <v>0</v>
      </c>
      <c r="AM126" s="69" t="n">
        <f aca="false">Q126</f>
        <v>0</v>
      </c>
      <c r="AN126" s="69" t="n">
        <f aca="false">T126</f>
        <v>0</v>
      </c>
      <c r="AO126" s="69" t="n">
        <f aca="false">W126</f>
        <v>0</v>
      </c>
      <c r="AP126" s="70" t="n">
        <f aca="false">IFERROR(LARGE(AD126:AI126,1),0)</f>
        <v>0</v>
      </c>
      <c r="AQ126" s="70" t="n">
        <f aca="false">IFERROR(LARGE(AD126:AI126,2),0)</f>
        <v>0</v>
      </c>
      <c r="AR126" s="70" t="n">
        <f aca="false">IFERROR(LARGE(AD126:AI126,3),0)</f>
        <v>0</v>
      </c>
      <c r="AS126" s="70" t="n">
        <f aca="false">IFERROR(LARGE(AD126:AI126,4),0)</f>
        <v>0</v>
      </c>
      <c r="AT126" s="70" t="n">
        <f aca="false">IFERROR(LARGE(AD126:AI126,5),0)</f>
        <v>0</v>
      </c>
      <c r="AU126" s="71" t="n">
        <f aca="false">IFERROR(INDEX(X126:AC126,SMALL(IF(AD126:AI126=AV126,COLUMN(AD126:AI126)-COLUMN(AD126)+1),COUNTIF(AP126:AP126,AV126))),0)</f>
        <v>0</v>
      </c>
      <c r="AV126" s="71" t="n">
        <f aca="false">IFERROR(LARGE(AD126:AI126,1),0)</f>
        <v>0</v>
      </c>
      <c r="AW126" s="71" t="n">
        <f aca="false">IFERROR(INDEX(AJ126:AO126,SMALL(IF(AD126:AI126=AV126,COLUMN(AD126:AI126)-COLUMN(AD126)+1),COUNTIF(AP126:AP126,AV126))),0)</f>
        <v>0</v>
      </c>
      <c r="AX126" s="72" t="n">
        <f aca="false">IFERROR(INDEX(X126:AC126,SMALL(IF(AD126:AI126=AY126,COLUMN(AD126:AI126)-COLUMN(AD126)+1),COUNTIF(AP126:AQ126,AY126))),0)</f>
        <v>0</v>
      </c>
      <c r="AY126" s="72" t="n">
        <f aca="false">IFERROR(LARGE(AD126:AI126,2),0)</f>
        <v>0</v>
      </c>
      <c r="AZ126" s="73" t="n">
        <f aca="false">IFERROR(INDEX(AJ126:AO126,SMALL(IF(AD126:AI126=AY126,COLUMN(AD126:AI126)-COLUMN(AD126)+1),COUNTIF(AP126:AQ126,AY126))),0)</f>
        <v>0</v>
      </c>
      <c r="BA126" s="74" t="n">
        <f aca="false">IFERROR(INDEX(X126:AC126,SMALL(IF(AD126:AI126=BB126,COLUMN(AD126:AI126)-COLUMN(AD126)+1),COUNTIF(AP126:AR126,BB126))),0)</f>
        <v>0</v>
      </c>
      <c r="BB126" s="74" t="n">
        <f aca="false">IFERROR(LARGE(AD126:AI126,3),0)</f>
        <v>0</v>
      </c>
      <c r="BC126" s="74" t="n">
        <f aca="false">IFERROR(INDEX(AJ126:AO126,SMALL(IF(AD126:AI126=BB126,COLUMN(AD126:AI126)-COLUMN(AD126)+1),COUNTIF(AP126:AR126,BB126))),0)</f>
        <v>0</v>
      </c>
      <c r="BD126" s="75" t="n">
        <f aca="false">IFERROR(INDEX(X126:AC126,SMALL(IF(AD126:AI126=BE126,COLUMN(AD126:AI126)-COLUMN(AD126)+1),COUNTIF(AP126:AS126,BE126))),0)</f>
        <v>0</v>
      </c>
      <c r="BE126" s="75" t="n">
        <f aca="false">IFERROR(LARGE(AD126:AI126,4),0)</f>
        <v>0</v>
      </c>
      <c r="BF126" s="75" t="n">
        <f aca="false">IFERROR(INDEX(AJ126:AO126,SMALL(IF(AD126:AI126=BE126,COLUMN(AD126:AI126)-COLUMN(AD126)+1),COUNTIF(AP126:AS126,BE126))),0)</f>
        <v>0</v>
      </c>
      <c r="BG126" s="76" t="n">
        <f aca="false">IFERROR(INDEX(X126:AC126,SMALL(IF(AD126:AI126=BH126,COLUMN(AD126:AI126)-COLUMN(AD126)+1),COUNTIF(AP126:AT126,BH126))),0)</f>
        <v>0</v>
      </c>
      <c r="BH126" s="76" t="n">
        <f aca="false">IFERROR(LARGE(AD126:AI126,5),0)</f>
        <v>0</v>
      </c>
      <c r="BI126" s="76" t="n">
        <f aca="false">IFERROR(INDEX(AJ126:AO126,SMALL(IF(AD126:AI126=BH126,COLUMN(AD126:AI126)-COLUMN(AD126)+1),COUNTIF(AP126:AT126,BH126))),0)</f>
        <v>0</v>
      </c>
      <c r="BJ126" s="77" t="n">
        <f aca="false">IF(COUNTIF(AD126:AI126,0)=0,IF(COUNTIFS(AD126:AI126,"*F*")=0,SUM(LARGE(AD126:AI126,{1,2,3,4,5})),IF(COUNTIFS(AD126:AI126,"*F*")=1,SUM(LARGE(AD126:AI126,{1,2,3,4,5})),IF(COUNTIFS(AD126:AI126,"*F*")=2,"C",IF(COUNTIFS(AD126:AI126,"*F*")&gt;2,"F")))),IF(COUNTIFS(AD126:AH126,"*F*")=0,SUM(AD126:AH126),IF(COUNTIFS(AD126:AH126,"*F*")=1,"C",IF(COUNTIFS(AD126:AH126,"*F*")&gt;=2,"F"))))</f>
        <v>0</v>
      </c>
      <c r="BK126" s="78" t="n">
        <f aca="false">IFERROR(BJ126/5,BJ126)</f>
        <v>0</v>
      </c>
    </row>
    <row r="127" customFormat="false" ht="15" hidden="false" customHeight="false" outlineLevel="0" collapsed="false">
      <c r="A127" s="64" t="n">
        <v>125</v>
      </c>
      <c r="B127" s="65" t="s">
        <v>12</v>
      </c>
      <c r="C127" s="79"/>
      <c r="D127" s="79"/>
      <c r="E127" s="50"/>
      <c r="F127" s="44"/>
      <c r="G127" s="44"/>
      <c r="H127" s="44"/>
      <c r="I127" s="44"/>
      <c r="J127" s="44"/>
      <c r="K127" s="44"/>
      <c r="L127" s="44"/>
      <c r="M127" s="44"/>
      <c r="N127" s="44"/>
      <c r="O127" s="44"/>
      <c r="P127" s="44"/>
      <c r="Q127" s="44"/>
      <c r="R127" s="44"/>
      <c r="S127" s="44"/>
      <c r="T127" s="44"/>
      <c r="U127" s="44"/>
      <c r="V127" s="44"/>
      <c r="W127" s="44"/>
      <c r="X127" s="67" t="n">
        <f aca="false">F127</f>
        <v>0</v>
      </c>
      <c r="Y127" s="67" t="n">
        <f aca="false">I127</f>
        <v>0</v>
      </c>
      <c r="Z127" s="67" t="n">
        <f aca="false">L127</f>
        <v>0</v>
      </c>
      <c r="AA127" s="67" t="n">
        <f aca="false">O127</f>
        <v>0</v>
      </c>
      <c r="AB127" s="67" t="n">
        <f aca="false">R127</f>
        <v>0</v>
      </c>
      <c r="AC127" s="67" t="n">
        <f aca="false">U127</f>
        <v>0</v>
      </c>
      <c r="AD127" s="68" t="n">
        <f aca="false">G127</f>
        <v>0</v>
      </c>
      <c r="AE127" s="68" t="n">
        <f aca="false">J127</f>
        <v>0</v>
      </c>
      <c r="AF127" s="68" t="n">
        <f aca="false">M127</f>
        <v>0</v>
      </c>
      <c r="AG127" s="68" t="n">
        <f aca="false">P127</f>
        <v>0</v>
      </c>
      <c r="AH127" s="68" t="n">
        <f aca="false">S127</f>
        <v>0</v>
      </c>
      <c r="AI127" s="68" t="n">
        <f aca="false">V127</f>
        <v>0</v>
      </c>
      <c r="AJ127" s="69" t="n">
        <f aca="false">H127</f>
        <v>0</v>
      </c>
      <c r="AK127" s="69" t="n">
        <f aca="false">K127</f>
        <v>0</v>
      </c>
      <c r="AL127" s="69" t="n">
        <f aca="false">N127</f>
        <v>0</v>
      </c>
      <c r="AM127" s="69" t="n">
        <f aca="false">Q127</f>
        <v>0</v>
      </c>
      <c r="AN127" s="69" t="n">
        <f aca="false">T127</f>
        <v>0</v>
      </c>
      <c r="AO127" s="69" t="n">
        <f aca="false">W127</f>
        <v>0</v>
      </c>
      <c r="AP127" s="70" t="n">
        <f aca="false">IFERROR(LARGE(AD127:AI127,1),0)</f>
        <v>0</v>
      </c>
      <c r="AQ127" s="70" t="n">
        <f aca="false">IFERROR(LARGE(AD127:AI127,2),0)</f>
        <v>0</v>
      </c>
      <c r="AR127" s="70" t="n">
        <f aca="false">IFERROR(LARGE(AD127:AI127,3),0)</f>
        <v>0</v>
      </c>
      <c r="AS127" s="70" t="n">
        <f aca="false">IFERROR(LARGE(AD127:AI127,4),0)</f>
        <v>0</v>
      </c>
      <c r="AT127" s="70" t="n">
        <f aca="false">IFERROR(LARGE(AD127:AI127,5),0)</f>
        <v>0</v>
      </c>
      <c r="AU127" s="71" t="n">
        <f aca="false">IFERROR(INDEX(X127:AC127,SMALL(IF(AD127:AI127=AV127,COLUMN(AD127:AI127)-COLUMN(AD127)+1),COUNTIF(AP127:AP127,AV127))),0)</f>
        <v>0</v>
      </c>
      <c r="AV127" s="71" t="n">
        <f aca="false">IFERROR(LARGE(AD127:AI127,1),0)</f>
        <v>0</v>
      </c>
      <c r="AW127" s="71" t="n">
        <f aca="false">IFERROR(INDEX(AJ127:AO127,SMALL(IF(AD127:AI127=AV127,COLUMN(AD127:AI127)-COLUMN(AD127)+1),COUNTIF(AP127:AP127,AV127))),0)</f>
        <v>0</v>
      </c>
      <c r="AX127" s="72" t="n">
        <f aca="false">IFERROR(INDEX(X127:AC127,SMALL(IF(AD127:AI127=AY127,COLUMN(AD127:AI127)-COLUMN(AD127)+1),COUNTIF(AP127:AQ127,AY127))),0)</f>
        <v>0</v>
      </c>
      <c r="AY127" s="72" t="n">
        <f aca="false">IFERROR(LARGE(AD127:AI127,2),0)</f>
        <v>0</v>
      </c>
      <c r="AZ127" s="73" t="n">
        <f aca="false">IFERROR(INDEX(AJ127:AO127,SMALL(IF(AD127:AI127=AY127,COLUMN(AD127:AI127)-COLUMN(AD127)+1),COUNTIF(AP127:AQ127,AY127))),0)</f>
        <v>0</v>
      </c>
      <c r="BA127" s="74" t="n">
        <f aca="false">IFERROR(INDEX(X127:AC127,SMALL(IF(AD127:AI127=BB127,COLUMN(AD127:AI127)-COLUMN(AD127)+1),COUNTIF(AP127:AR127,BB127))),0)</f>
        <v>0</v>
      </c>
      <c r="BB127" s="74" t="n">
        <f aca="false">IFERROR(LARGE(AD127:AI127,3),0)</f>
        <v>0</v>
      </c>
      <c r="BC127" s="74" t="n">
        <f aca="false">IFERROR(INDEX(AJ127:AO127,SMALL(IF(AD127:AI127=BB127,COLUMN(AD127:AI127)-COLUMN(AD127)+1),COUNTIF(AP127:AR127,BB127))),0)</f>
        <v>0</v>
      </c>
      <c r="BD127" s="75" t="n">
        <f aca="false">IFERROR(INDEX(X127:AC127,SMALL(IF(AD127:AI127=BE127,COLUMN(AD127:AI127)-COLUMN(AD127)+1),COUNTIF(AP127:AS127,BE127))),0)</f>
        <v>0</v>
      </c>
      <c r="BE127" s="75" t="n">
        <f aca="false">IFERROR(LARGE(AD127:AI127,4),0)</f>
        <v>0</v>
      </c>
      <c r="BF127" s="75" t="n">
        <f aca="false">IFERROR(INDEX(AJ127:AO127,SMALL(IF(AD127:AI127=BE127,COLUMN(AD127:AI127)-COLUMN(AD127)+1),COUNTIF(AP127:AS127,BE127))),0)</f>
        <v>0</v>
      </c>
      <c r="BG127" s="76" t="n">
        <f aca="false">IFERROR(INDEX(X127:AC127,SMALL(IF(AD127:AI127=BH127,COLUMN(AD127:AI127)-COLUMN(AD127)+1),COUNTIF(AP127:AT127,BH127))),0)</f>
        <v>0</v>
      </c>
      <c r="BH127" s="76" t="n">
        <f aca="false">IFERROR(LARGE(AD127:AI127,5),0)</f>
        <v>0</v>
      </c>
      <c r="BI127" s="76" t="n">
        <f aca="false">IFERROR(INDEX(AJ127:AO127,SMALL(IF(AD127:AI127=BH127,COLUMN(AD127:AI127)-COLUMN(AD127)+1),COUNTIF(AP127:AT127,BH127))),0)</f>
        <v>0</v>
      </c>
      <c r="BJ127" s="77" t="n">
        <f aca="false">IF(COUNTIF(AD127:AI127,0)=0,IF(COUNTIFS(AD127:AI127,"*F*")=0,SUM(LARGE(AD127:AI127,{1,2,3,4,5})),IF(COUNTIFS(AD127:AI127,"*F*")=1,SUM(LARGE(AD127:AI127,{1,2,3,4,5})),IF(COUNTIFS(AD127:AI127,"*F*")=2,"C",IF(COUNTIFS(AD127:AI127,"*F*")&gt;2,"F")))),IF(COUNTIFS(AD127:AH127,"*F*")=0,SUM(AD127:AH127),IF(COUNTIFS(AD127:AH127,"*F*")=1,"C",IF(COUNTIFS(AD127:AH127,"*F*")&gt;=2,"F"))))</f>
        <v>0</v>
      </c>
      <c r="BK127" s="78" t="n">
        <f aca="false">IFERROR(BJ127/5,BJ127)</f>
        <v>0</v>
      </c>
    </row>
    <row r="128" customFormat="false" ht="15" hidden="false" customHeight="false" outlineLevel="0" collapsed="false">
      <c r="A128" s="64" t="n">
        <v>126</v>
      </c>
      <c r="B128" s="65" t="s">
        <v>12</v>
      </c>
      <c r="C128" s="79"/>
      <c r="D128" s="79"/>
      <c r="E128" s="50"/>
      <c r="F128" s="44"/>
      <c r="G128" s="44"/>
      <c r="H128" s="44"/>
      <c r="I128" s="44"/>
      <c r="J128" s="44"/>
      <c r="K128" s="44"/>
      <c r="L128" s="44"/>
      <c r="M128" s="44"/>
      <c r="N128" s="44"/>
      <c r="O128" s="44"/>
      <c r="P128" s="44"/>
      <c r="Q128" s="44"/>
      <c r="R128" s="44"/>
      <c r="S128" s="44"/>
      <c r="T128" s="44"/>
      <c r="U128" s="44"/>
      <c r="V128" s="44"/>
      <c r="W128" s="44"/>
      <c r="X128" s="67" t="n">
        <f aca="false">F128</f>
        <v>0</v>
      </c>
      <c r="Y128" s="67" t="n">
        <f aca="false">I128</f>
        <v>0</v>
      </c>
      <c r="Z128" s="67" t="n">
        <f aca="false">L128</f>
        <v>0</v>
      </c>
      <c r="AA128" s="67" t="n">
        <f aca="false">O128</f>
        <v>0</v>
      </c>
      <c r="AB128" s="67" t="n">
        <f aca="false">R128</f>
        <v>0</v>
      </c>
      <c r="AC128" s="67" t="n">
        <f aca="false">U128</f>
        <v>0</v>
      </c>
      <c r="AD128" s="68" t="n">
        <f aca="false">G128</f>
        <v>0</v>
      </c>
      <c r="AE128" s="68" t="n">
        <f aca="false">J128</f>
        <v>0</v>
      </c>
      <c r="AF128" s="68" t="n">
        <f aca="false">M128</f>
        <v>0</v>
      </c>
      <c r="AG128" s="68" t="n">
        <f aca="false">P128</f>
        <v>0</v>
      </c>
      <c r="AH128" s="68" t="n">
        <f aca="false">S128</f>
        <v>0</v>
      </c>
      <c r="AI128" s="68" t="n">
        <f aca="false">V128</f>
        <v>0</v>
      </c>
      <c r="AJ128" s="69" t="n">
        <f aca="false">H128</f>
        <v>0</v>
      </c>
      <c r="AK128" s="69" t="n">
        <f aca="false">K128</f>
        <v>0</v>
      </c>
      <c r="AL128" s="69" t="n">
        <f aca="false">N128</f>
        <v>0</v>
      </c>
      <c r="AM128" s="69" t="n">
        <f aca="false">Q128</f>
        <v>0</v>
      </c>
      <c r="AN128" s="69" t="n">
        <f aca="false">T128</f>
        <v>0</v>
      </c>
      <c r="AO128" s="69" t="n">
        <f aca="false">W128</f>
        <v>0</v>
      </c>
      <c r="AP128" s="70" t="n">
        <f aca="false">IFERROR(LARGE(AD128:AI128,1),0)</f>
        <v>0</v>
      </c>
      <c r="AQ128" s="70" t="n">
        <f aca="false">IFERROR(LARGE(AD128:AI128,2),0)</f>
        <v>0</v>
      </c>
      <c r="AR128" s="70" t="n">
        <f aca="false">IFERROR(LARGE(AD128:AI128,3),0)</f>
        <v>0</v>
      </c>
      <c r="AS128" s="70" t="n">
        <f aca="false">IFERROR(LARGE(AD128:AI128,4),0)</f>
        <v>0</v>
      </c>
      <c r="AT128" s="70" t="n">
        <f aca="false">IFERROR(LARGE(AD128:AI128,5),0)</f>
        <v>0</v>
      </c>
      <c r="AU128" s="71" t="n">
        <f aca="false">IFERROR(INDEX(X128:AC128,SMALL(IF(AD128:AI128=AV128,COLUMN(AD128:AI128)-COLUMN(AD128)+1),COUNTIF(AP128:AP128,AV128))),0)</f>
        <v>0</v>
      </c>
      <c r="AV128" s="71" t="n">
        <f aca="false">IFERROR(LARGE(AD128:AI128,1),0)</f>
        <v>0</v>
      </c>
      <c r="AW128" s="71" t="n">
        <f aca="false">IFERROR(INDEX(AJ128:AO128,SMALL(IF(AD128:AI128=AV128,COLUMN(AD128:AI128)-COLUMN(AD128)+1),COUNTIF(AP128:AP128,AV128))),0)</f>
        <v>0</v>
      </c>
      <c r="AX128" s="72" t="n">
        <f aca="false">IFERROR(INDEX(X128:AC128,SMALL(IF(AD128:AI128=AY128,COLUMN(AD128:AI128)-COLUMN(AD128)+1),COUNTIF(AP128:AQ128,AY128))),0)</f>
        <v>0</v>
      </c>
      <c r="AY128" s="72" t="n">
        <f aca="false">IFERROR(LARGE(AD128:AI128,2),0)</f>
        <v>0</v>
      </c>
      <c r="AZ128" s="73" t="n">
        <f aca="false">IFERROR(INDEX(AJ128:AO128,SMALL(IF(AD128:AI128=AY128,COLUMN(AD128:AI128)-COLUMN(AD128)+1),COUNTIF(AP128:AQ128,AY128))),0)</f>
        <v>0</v>
      </c>
      <c r="BA128" s="74" t="n">
        <f aca="false">IFERROR(INDEX(X128:AC128,SMALL(IF(AD128:AI128=BB128,COLUMN(AD128:AI128)-COLUMN(AD128)+1),COUNTIF(AP128:AR128,BB128))),0)</f>
        <v>0</v>
      </c>
      <c r="BB128" s="74" t="n">
        <f aca="false">IFERROR(LARGE(AD128:AI128,3),0)</f>
        <v>0</v>
      </c>
      <c r="BC128" s="74" t="n">
        <f aca="false">IFERROR(INDEX(AJ128:AO128,SMALL(IF(AD128:AI128=BB128,COLUMN(AD128:AI128)-COLUMN(AD128)+1),COUNTIF(AP128:AR128,BB128))),0)</f>
        <v>0</v>
      </c>
      <c r="BD128" s="75" t="n">
        <f aca="false">IFERROR(INDEX(X128:AC128,SMALL(IF(AD128:AI128=BE128,COLUMN(AD128:AI128)-COLUMN(AD128)+1),COUNTIF(AP128:AS128,BE128))),0)</f>
        <v>0</v>
      </c>
      <c r="BE128" s="75" t="n">
        <f aca="false">IFERROR(LARGE(AD128:AI128,4),0)</f>
        <v>0</v>
      </c>
      <c r="BF128" s="75" t="n">
        <f aca="false">IFERROR(INDEX(AJ128:AO128,SMALL(IF(AD128:AI128=BE128,COLUMN(AD128:AI128)-COLUMN(AD128)+1),COUNTIF(AP128:AS128,BE128))),0)</f>
        <v>0</v>
      </c>
      <c r="BG128" s="76" t="n">
        <f aca="false">IFERROR(INDEX(X128:AC128,SMALL(IF(AD128:AI128=BH128,COLUMN(AD128:AI128)-COLUMN(AD128)+1),COUNTIF(AP128:AT128,BH128))),0)</f>
        <v>0</v>
      </c>
      <c r="BH128" s="76" t="n">
        <f aca="false">IFERROR(LARGE(AD128:AI128,5),0)</f>
        <v>0</v>
      </c>
      <c r="BI128" s="76" t="n">
        <f aca="false">IFERROR(INDEX(AJ128:AO128,SMALL(IF(AD128:AI128=BH128,COLUMN(AD128:AI128)-COLUMN(AD128)+1),COUNTIF(AP128:AT128,BH128))),0)</f>
        <v>0</v>
      </c>
      <c r="BJ128" s="77" t="n">
        <f aca="false">IF(COUNTIF(AD128:AI128,0)=0,IF(COUNTIFS(AD128:AI128,"*F*")=0,SUM(LARGE(AD128:AI128,{1,2,3,4,5})),IF(COUNTIFS(AD128:AI128,"*F*")=1,SUM(LARGE(AD128:AI128,{1,2,3,4,5})),IF(COUNTIFS(AD128:AI128,"*F*")=2,"C",IF(COUNTIFS(AD128:AI128,"*F*")&gt;2,"F")))),IF(COUNTIFS(AD128:AH128,"*F*")=0,SUM(AD128:AH128),IF(COUNTIFS(AD128:AH128,"*F*")=1,"C",IF(COUNTIFS(AD128:AH128,"*F*")&gt;=2,"F"))))</f>
        <v>0</v>
      </c>
      <c r="BK128" s="78" t="n">
        <f aca="false">IFERROR(BJ128/5,BJ128)</f>
        <v>0</v>
      </c>
    </row>
    <row r="129" customFormat="false" ht="15" hidden="false" customHeight="false" outlineLevel="0" collapsed="false">
      <c r="A129" s="64" t="n">
        <v>127</v>
      </c>
      <c r="B129" s="65" t="s">
        <v>12</v>
      </c>
      <c r="C129" s="79"/>
      <c r="D129" s="79"/>
      <c r="E129" s="50"/>
      <c r="F129" s="44"/>
      <c r="G129" s="44"/>
      <c r="H129" s="44"/>
      <c r="I129" s="44"/>
      <c r="J129" s="44"/>
      <c r="K129" s="44"/>
      <c r="L129" s="44"/>
      <c r="M129" s="44"/>
      <c r="N129" s="44"/>
      <c r="O129" s="44"/>
      <c r="P129" s="44"/>
      <c r="Q129" s="44"/>
      <c r="R129" s="44"/>
      <c r="S129" s="44"/>
      <c r="T129" s="44"/>
      <c r="U129" s="44"/>
      <c r="V129" s="44"/>
      <c r="W129" s="44"/>
      <c r="X129" s="67" t="n">
        <f aca="false">F129</f>
        <v>0</v>
      </c>
      <c r="Y129" s="67" t="n">
        <f aca="false">I129</f>
        <v>0</v>
      </c>
      <c r="Z129" s="67" t="n">
        <f aca="false">L129</f>
        <v>0</v>
      </c>
      <c r="AA129" s="67" t="n">
        <f aca="false">O129</f>
        <v>0</v>
      </c>
      <c r="AB129" s="67" t="n">
        <f aca="false">R129</f>
        <v>0</v>
      </c>
      <c r="AC129" s="67" t="n">
        <f aca="false">U129</f>
        <v>0</v>
      </c>
      <c r="AD129" s="68" t="n">
        <f aca="false">G129</f>
        <v>0</v>
      </c>
      <c r="AE129" s="68" t="n">
        <f aca="false">J129</f>
        <v>0</v>
      </c>
      <c r="AF129" s="68" t="n">
        <f aca="false">M129</f>
        <v>0</v>
      </c>
      <c r="AG129" s="68" t="n">
        <f aca="false">P129</f>
        <v>0</v>
      </c>
      <c r="AH129" s="68" t="n">
        <f aca="false">S129</f>
        <v>0</v>
      </c>
      <c r="AI129" s="68" t="n">
        <f aca="false">V129</f>
        <v>0</v>
      </c>
      <c r="AJ129" s="69" t="n">
        <f aca="false">H129</f>
        <v>0</v>
      </c>
      <c r="AK129" s="69" t="n">
        <f aca="false">K129</f>
        <v>0</v>
      </c>
      <c r="AL129" s="69" t="n">
        <f aca="false">N129</f>
        <v>0</v>
      </c>
      <c r="AM129" s="69" t="n">
        <f aca="false">Q129</f>
        <v>0</v>
      </c>
      <c r="AN129" s="69" t="n">
        <f aca="false">T129</f>
        <v>0</v>
      </c>
      <c r="AO129" s="69" t="n">
        <f aca="false">W129</f>
        <v>0</v>
      </c>
      <c r="AP129" s="70" t="n">
        <f aca="false">IFERROR(LARGE(AD129:AI129,1),0)</f>
        <v>0</v>
      </c>
      <c r="AQ129" s="70" t="n">
        <f aca="false">IFERROR(LARGE(AD129:AI129,2),0)</f>
        <v>0</v>
      </c>
      <c r="AR129" s="70" t="n">
        <f aca="false">IFERROR(LARGE(AD129:AI129,3),0)</f>
        <v>0</v>
      </c>
      <c r="AS129" s="70" t="n">
        <f aca="false">IFERROR(LARGE(AD129:AI129,4),0)</f>
        <v>0</v>
      </c>
      <c r="AT129" s="70" t="n">
        <f aca="false">IFERROR(LARGE(AD129:AI129,5),0)</f>
        <v>0</v>
      </c>
      <c r="AU129" s="71" t="n">
        <f aca="false">IFERROR(INDEX(X129:AC129,SMALL(IF(AD129:AI129=AV129,COLUMN(AD129:AI129)-COLUMN(AD129)+1),COUNTIF(AP129:AP129,AV129))),0)</f>
        <v>0</v>
      </c>
      <c r="AV129" s="71" t="n">
        <f aca="false">IFERROR(LARGE(AD129:AI129,1),0)</f>
        <v>0</v>
      </c>
      <c r="AW129" s="71" t="n">
        <f aca="false">IFERROR(INDEX(AJ129:AO129,SMALL(IF(AD129:AI129=AV129,COLUMN(AD129:AI129)-COLUMN(AD129)+1),COUNTIF(AP129:AP129,AV129))),0)</f>
        <v>0</v>
      </c>
      <c r="AX129" s="72" t="n">
        <f aca="false">IFERROR(INDEX(X129:AC129,SMALL(IF(AD129:AI129=AY129,COLUMN(AD129:AI129)-COLUMN(AD129)+1),COUNTIF(AP129:AQ129,AY129))),0)</f>
        <v>0</v>
      </c>
      <c r="AY129" s="72" t="n">
        <f aca="false">IFERROR(LARGE(AD129:AI129,2),0)</f>
        <v>0</v>
      </c>
      <c r="AZ129" s="73" t="n">
        <f aca="false">IFERROR(INDEX(AJ129:AO129,SMALL(IF(AD129:AI129=AY129,COLUMN(AD129:AI129)-COLUMN(AD129)+1),COUNTIF(AP129:AQ129,AY129))),0)</f>
        <v>0</v>
      </c>
      <c r="BA129" s="74" t="n">
        <f aca="false">IFERROR(INDEX(X129:AC129,SMALL(IF(AD129:AI129=BB129,COLUMN(AD129:AI129)-COLUMN(AD129)+1),COUNTIF(AP129:AR129,BB129))),0)</f>
        <v>0</v>
      </c>
      <c r="BB129" s="74" t="n">
        <f aca="false">IFERROR(LARGE(AD129:AI129,3),0)</f>
        <v>0</v>
      </c>
      <c r="BC129" s="74" t="n">
        <f aca="false">IFERROR(INDEX(AJ129:AO129,SMALL(IF(AD129:AI129=BB129,COLUMN(AD129:AI129)-COLUMN(AD129)+1),COUNTIF(AP129:AR129,BB129))),0)</f>
        <v>0</v>
      </c>
      <c r="BD129" s="75" t="n">
        <f aca="false">IFERROR(INDEX(X129:AC129,SMALL(IF(AD129:AI129=BE129,COLUMN(AD129:AI129)-COLUMN(AD129)+1),COUNTIF(AP129:AS129,BE129))),0)</f>
        <v>0</v>
      </c>
      <c r="BE129" s="75" t="n">
        <f aca="false">IFERROR(LARGE(AD129:AI129,4),0)</f>
        <v>0</v>
      </c>
      <c r="BF129" s="75" t="n">
        <f aca="false">IFERROR(INDEX(AJ129:AO129,SMALL(IF(AD129:AI129=BE129,COLUMN(AD129:AI129)-COLUMN(AD129)+1),COUNTIF(AP129:AS129,BE129))),0)</f>
        <v>0</v>
      </c>
      <c r="BG129" s="76" t="n">
        <f aca="false">IFERROR(INDEX(X129:AC129,SMALL(IF(AD129:AI129=BH129,COLUMN(AD129:AI129)-COLUMN(AD129)+1),COUNTIF(AP129:AT129,BH129))),0)</f>
        <v>0</v>
      </c>
      <c r="BH129" s="76" t="n">
        <f aca="false">IFERROR(LARGE(AD129:AI129,5),0)</f>
        <v>0</v>
      </c>
      <c r="BI129" s="76" t="n">
        <f aca="false">IFERROR(INDEX(AJ129:AO129,SMALL(IF(AD129:AI129=BH129,COLUMN(AD129:AI129)-COLUMN(AD129)+1),COUNTIF(AP129:AT129,BH129))),0)</f>
        <v>0</v>
      </c>
      <c r="BJ129" s="77" t="n">
        <f aca="false">IF(COUNTIF(AD129:AI129,0)=0,IF(COUNTIFS(AD129:AI129,"*F*")=0,SUM(LARGE(AD129:AI129,{1,2,3,4,5})),IF(COUNTIFS(AD129:AI129,"*F*")=1,SUM(LARGE(AD129:AI129,{1,2,3,4,5})),IF(COUNTIFS(AD129:AI129,"*F*")=2,"C",IF(COUNTIFS(AD129:AI129,"*F*")&gt;2,"F")))),IF(COUNTIFS(AD129:AH129,"*F*")=0,SUM(AD129:AH129),IF(COUNTIFS(AD129:AH129,"*F*")=1,"C",IF(COUNTIFS(AD129:AH129,"*F*")&gt;=2,"F"))))</f>
        <v>0</v>
      </c>
      <c r="BK129" s="78" t="n">
        <f aca="false">IFERROR(BJ129/5,BJ129)</f>
        <v>0</v>
      </c>
    </row>
    <row r="130" customFormat="false" ht="15" hidden="false" customHeight="false" outlineLevel="0" collapsed="false">
      <c r="A130" s="64" t="n">
        <v>128</v>
      </c>
      <c r="B130" s="65" t="s">
        <v>12</v>
      </c>
      <c r="C130" s="79"/>
      <c r="D130" s="79"/>
      <c r="E130" s="50"/>
      <c r="F130" s="44"/>
      <c r="G130" s="44"/>
      <c r="H130" s="44"/>
      <c r="I130" s="44"/>
      <c r="J130" s="44"/>
      <c r="K130" s="44"/>
      <c r="L130" s="44"/>
      <c r="M130" s="44"/>
      <c r="N130" s="44"/>
      <c r="O130" s="44"/>
      <c r="P130" s="44"/>
      <c r="Q130" s="44"/>
      <c r="R130" s="44"/>
      <c r="S130" s="44"/>
      <c r="T130" s="44"/>
      <c r="U130" s="44"/>
      <c r="V130" s="44"/>
      <c r="W130" s="44"/>
      <c r="X130" s="67" t="n">
        <f aca="false">F130</f>
        <v>0</v>
      </c>
      <c r="Y130" s="67" t="n">
        <f aca="false">I130</f>
        <v>0</v>
      </c>
      <c r="Z130" s="67" t="n">
        <f aca="false">L130</f>
        <v>0</v>
      </c>
      <c r="AA130" s="67" t="n">
        <f aca="false">O130</f>
        <v>0</v>
      </c>
      <c r="AB130" s="67" t="n">
        <f aca="false">R130</f>
        <v>0</v>
      </c>
      <c r="AC130" s="67" t="n">
        <f aca="false">U130</f>
        <v>0</v>
      </c>
      <c r="AD130" s="68" t="n">
        <f aca="false">G130</f>
        <v>0</v>
      </c>
      <c r="AE130" s="68" t="n">
        <f aca="false">J130</f>
        <v>0</v>
      </c>
      <c r="AF130" s="68" t="n">
        <f aca="false">M130</f>
        <v>0</v>
      </c>
      <c r="AG130" s="68" t="n">
        <f aca="false">P130</f>
        <v>0</v>
      </c>
      <c r="AH130" s="68" t="n">
        <f aca="false">S130</f>
        <v>0</v>
      </c>
      <c r="AI130" s="68" t="n">
        <f aca="false">V130</f>
        <v>0</v>
      </c>
      <c r="AJ130" s="69" t="n">
        <f aca="false">H130</f>
        <v>0</v>
      </c>
      <c r="AK130" s="69" t="n">
        <f aca="false">K130</f>
        <v>0</v>
      </c>
      <c r="AL130" s="69" t="n">
        <f aca="false">N130</f>
        <v>0</v>
      </c>
      <c r="AM130" s="69" t="n">
        <f aca="false">Q130</f>
        <v>0</v>
      </c>
      <c r="AN130" s="69" t="n">
        <f aca="false">T130</f>
        <v>0</v>
      </c>
      <c r="AO130" s="69" t="n">
        <f aca="false">W130</f>
        <v>0</v>
      </c>
      <c r="AP130" s="70" t="n">
        <f aca="false">IFERROR(LARGE(AD130:AI130,1),0)</f>
        <v>0</v>
      </c>
      <c r="AQ130" s="70" t="n">
        <f aca="false">IFERROR(LARGE(AD130:AI130,2),0)</f>
        <v>0</v>
      </c>
      <c r="AR130" s="70" t="n">
        <f aca="false">IFERROR(LARGE(AD130:AI130,3),0)</f>
        <v>0</v>
      </c>
      <c r="AS130" s="70" t="n">
        <f aca="false">IFERROR(LARGE(AD130:AI130,4),0)</f>
        <v>0</v>
      </c>
      <c r="AT130" s="70" t="n">
        <f aca="false">IFERROR(LARGE(AD130:AI130,5),0)</f>
        <v>0</v>
      </c>
      <c r="AU130" s="71" t="n">
        <f aca="false">IFERROR(INDEX(X130:AC130,SMALL(IF(AD130:AI130=AV130,COLUMN(AD130:AI130)-COLUMN(AD130)+1),COUNTIF(AP130:AP130,AV130))),0)</f>
        <v>0</v>
      </c>
      <c r="AV130" s="71" t="n">
        <f aca="false">IFERROR(LARGE(AD130:AI130,1),0)</f>
        <v>0</v>
      </c>
      <c r="AW130" s="71" t="n">
        <f aca="false">IFERROR(INDEX(AJ130:AO130,SMALL(IF(AD130:AI130=AV130,COLUMN(AD130:AI130)-COLUMN(AD130)+1),COUNTIF(AP130:AP130,AV130))),0)</f>
        <v>0</v>
      </c>
      <c r="AX130" s="72" t="n">
        <f aca="false">IFERROR(INDEX(X130:AC130,SMALL(IF(AD130:AI130=AY130,COLUMN(AD130:AI130)-COLUMN(AD130)+1),COUNTIF(AP130:AQ130,AY130))),0)</f>
        <v>0</v>
      </c>
      <c r="AY130" s="72" t="n">
        <f aca="false">IFERROR(LARGE(AD130:AI130,2),0)</f>
        <v>0</v>
      </c>
      <c r="AZ130" s="73" t="n">
        <f aca="false">IFERROR(INDEX(AJ130:AO130,SMALL(IF(AD130:AI130=AY130,COLUMN(AD130:AI130)-COLUMN(AD130)+1),COUNTIF(AP130:AQ130,AY130))),0)</f>
        <v>0</v>
      </c>
      <c r="BA130" s="74" t="n">
        <f aca="false">IFERROR(INDEX(X130:AC130,SMALL(IF(AD130:AI130=BB130,COLUMN(AD130:AI130)-COLUMN(AD130)+1),COUNTIF(AP130:AR130,BB130))),0)</f>
        <v>0</v>
      </c>
      <c r="BB130" s="74" t="n">
        <f aca="false">IFERROR(LARGE(AD130:AI130,3),0)</f>
        <v>0</v>
      </c>
      <c r="BC130" s="74" t="n">
        <f aca="false">IFERROR(INDEX(AJ130:AO130,SMALL(IF(AD130:AI130=BB130,COLUMN(AD130:AI130)-COLUMN(AD130)+1),COUNTIF(AP130:AR130,BB130))),0)</f>
        <v>0</v>
      </c>
      <c r="BD130" s="75" t="n">
        <f aca="false">IFERROR(INDEX(X130:AC130,SMALL(IF(AD130:AI130=BE130,COLUMN(AD130:AI130)-COLUMN(AD130)+1),COUNTIF(AP130:AS130,BE130))),0)</f>
        <v>0</v>
      </c>
      <c r="BE130" s="75" t="n">
        <f aca="false">IFERROR(LARGE(AD130:AI130,4),0)</f>
        <v>0</v>
      </c>
      <c r="BF130" s="75" t="n">
        <f aca="false">IFERROR(INDEX(AJ130:AO130,SMALL(IF(AD130:AI130=BE130,COLUMN(AD130:AI130)-COLUMN(AD130)+1),COUNTIF(AP130:AS130,BE130))),0)</f>
        <v>0</v>
      </c>
      <c r="BG130" s="76" t="n">
        <f aca="false">IFERROR(INDEX(X130:AC130,SMALL(IF(AD130:AI130=BH130,COLUMN(AD130:AI130)-COLUMN(AD130)+1),COUNTIF(AP130:AT130,BH130))),0)</f>
        <v>0</v>
      </c>
      <c r="BH130" s="76" t="n">
        <f aca="false">IFERROR(LARGE(AD130:AI130,5),0)</f>
        <v>0</v>
      </c>
      <c r="BI130" s="76" t="n">
        <f aca="false">IFERROR(INDEX(AJ130:AO130,SMALL(IF(AD130:AI130=BH130,COLUMN(AD130:AI130)-COLUMN(AD130)+1),COUNTIF(AP130:AT130,BH130))),0)</f>
        <v>0</v>
      </c>
      <c r="BJ130" s="77" t="n">
        <f aca="false">IF(COUNTIF(AD130:AI130,0)=0,IF(COUNTIFS(AD130:AI130,"*F*")=0,SUM(LARGE(AD130:AI130,{1,2,3,4,5})),IF(COUNTIFS(AD130:AI130,"*F*")=1,SUM(LARGE(AD130:AI130,{1,2,3,4,5})),IF(COUNTIFS(AD130:AI130,"*F*")=2,"C",IF(COUNTIFS(AD130:AI130,"*F*")&gt;2,"F")))),IF(COUNTIFS(AD130:AH130,"*F*")=0,SUM(AD130:AH130),IF(COUNTIFS(AD130:AH130,"*F*")=1,"C",IF(COUNTIFS(AD130:AH130,"*F*")&gt;=2,"F"))))</f>
        <v>0</v>
      </c>
      <c r="BK130" s="78" t="n">
        <f aca="false">IFERROR(BJ130/5,BJ130)</f>
        <v>0</v>
      </c>
    </row>
    <row r="131" customFormat="false" ht="15" hidden="false" customHeight="false" outlineLevel="0" collapsed="false">
      <c r="A131" s="64" t="n">
        <v>129</v>
      </c>
      <c r="B131" s="65" t="s">
        <v>12</v>
      </c>
      <c r="C131" s="79"/>
      <c r="D131" s="79"/>
      <c r="E131" s="50"/>
      <c r="F131" s="44"/>
      <c r="G131" s="44"/>
      <c r="H131" s="44"/>
      <c r="I131" s="44"/>
      <c r="J131" s="44"/>
      <c r="K131" s="44"/>
      <c r="L131" s="44"/>
      <c r="M131" s="44"/>
      <c r="N131" s="44"/>
      <c r="O131" s="44"/>
      <c r="P131" s="44"/>
      <c r="Q131" s="44"/>
      <c r="R131" s="44"/>
      <c r="S131" s="44"/>
      <c r="T131" s="44"/>
      <c r="U131" s="44"/>
      <c r="V131" s="44"/>
      <c r="W131" s="44"/>
      <c r="X131" s="67" t="n">
        <f aca="false">F131</f>
        <v>0</v>
      </c>
      <c r="Y131" s="67" t="n">
        <f aca="false">I131</f>
        <v>0</v>
      </c>
      <c r="Z131" s="67" t="n">
        <f aca="false">L131</f>
        <v>0</v>
      </c>
      <c r="AA131" s="67" t="n">
        <f aca="false">O131</f>
        <v>0</v>
      </c>
      <c r="AB131" s="67" t="n">
        <f aca="false">R131</f>
        <v>0</v>
      </c>
      <c r="AC131" s="67" t="n">
        <f aca="false">U131</f>
        <v>0</v>
      </c>
      <c r="AD131" s="68" t="n">
        <f aca="false">G131</f>
        <v>0</v>
      </c>
      <c r="AE131" s="68" t="n">
        <f aca="false">J131</f>
        <v>0</v>
      </c>
      <c r="AF131" s="68" t="n">
        <f aca="false">M131</f>
        <v>0</v>
      </c>
      <c r="AG131" s="68" t="n">
        <f aca="false">P131</f>
        <v>0</v>
      </c>
      <c r="AH131" s="68" t="n">
        <f aca="false">S131</f>
        <v>0</v>
      </c>
      <c r="AI131" s="68" t="n">
        <f aca="false">V131</f>
        <v>0</v>
      </c>
      <c r="AJ131" s="69" t="n">
        <f aca="false">H131</f>
        <v>0</v>
      </c>
      <c r="AK131" s="69" t="n">
        <f aca="false">K131</f>
        <v>0</v>
      </c>
      <c r="AL131" s="69" t="n">
        <f aca="false">N131</f>
        <v>0</v>
      </c>
      <c r="AM131" s="69" t="n">
        <f aca="false">Q131</f>
        <v>0</v>
      </c>
      <c r="AN131" s="69" t="n">
        <f aca="false">T131</f>
        <v>0</v>
      </c>
      <c r="AO131" s="69" t="n">
        <f aca="false">W131</f>
        <v>0</v>
      </c>
      <c r="AP131" s="70" t="n">
        <f aca="false">IFERROR(LARGE(AD131:AI131,1),0)</f>
        <v>0</v>
      </c>
      <c r="AQ131" s="70" t="n">
        <f aca="false">IFERROR(LARGE(AD131:AI131,2),0)</f>
        <v>0</v>
      </c>
      <c r="AR131" s="70" t="n">
        <f aca="false">IFERROR(LARGE(AD131:AI131,3),0)</f>
        <v>0</v>
      </c>
      <c r="AS131" s="70" t="n">
        <f aca="false">IFERROR(LARGE(AD131:AI131,4),0)</f>
        <v>0</v>
      </c>
      <c r="AT131" s="70" t="n">
        <f aca="false">IFERROR(LARGE(AD131:AI131,5),0)</f>
        <v>0</v>
      </c>
      <c r="AU131" s="71" t="n">
        <f aca="false">IFERROR(INDEX(X131:AC131,SMALL(IF(AD131:AI131=AV131,COLUMN(AD131:AI131)-COLUMN(AD131)+1),COUNTIF(AP131:AP131,AV131))),0)</f>
        <v>0</v>
      </c>
      <c r="AV131" s="71" t="n">
        <f aca="false">IFERROR(LARGE(AD131:AI131,1),0)</f>
        <v>0</v>
      </c>
      <c r="AW131" s="71" t="n">
        <f aca="false">IFERROR(INDEX(AJ131:AO131,SMALL(IF(AD131:AI131=AV131,COLUMN(AD131:AI131)-COLUMN(AD131)+1),COUNTIF(AP131:AP131,AV131))),0)</f>
        <v>0</v>
      </c>
      <c r="AX131" s="72" t="n">
        <f aca="false">IFERROR(INDEX(X131:AC131,SMALL(IF(AD131:AI131=AY131,COLUMN(AD131:AI131)-COLUMN(AD131)+1),COUNTIF(AP131:AQ131,AY131))),0)</f>
        <v>0</v>
      </c>
      <c r="AY131" s="72" t="n">
        <f aca="false">IFERROR(LARGE(AD131:AI131,2),0)</f>
        <v>0</v>
      </c>
      <c r="AZ131" s="73" t="n">
        <f aca="false">IFERROR(INDEX(AJ131:AO131,SMALL(IF(AD131:AI131=AY131,COLUMN(AD131:AI131)-COLUMN(AD131)+1),COUNTIF(AP131:AQ131,AY131))),0)</f>
        <v>0</v>
      </c>
      <c r="BA131" s="74" t="n">
        <f aca="false">IFERROR(INDEX(X131:AC131,SMALL(IF(AD131:AI131=BB131,COLUMN(AD131:AI131)-COLUMN(AD131)+1),COUNTIF(AP131:AR131,BB131))),0)</f>
        <v>0</v>
      </c>
      <c r="BB131" s="74" t="n">
        <f aca="false">IFERROR(LARGE(AD131:AI131,3),0)</f>
        <v>0</v>
      </c>
      <c r="BC131" s="74" t="n">
        <f aca="false">IFERROR(INDEX(AJ131:AO131,SMALL(IF(AD131:AI131=BB131,COLUMN(AD131:AI131)-COLUMN(AD131)+1),COUNTIF(AP131:AR131,BB131))),0)</f>
        <v>0</v>
      </c>
      <c r="BD131" s="75" t="n">
        <f aca="false">IFERROR(INDEX(X131:AC131,SMALL(IF(AD131:AI131=BE131,COLUMN(AD131:AI131)-COLUMN(AD131)+1),COUNTIF(AP131:AS131,BE131))),0)</f>
        <v>0</v>
      </c>
      <c r="BE131" s="75" t="n">
        <f aca="false">IFERROR(LARGE(AD131:AI131,4),0)</f>
        <v>0</v>
      </c>
      <c r="BF131" s="75" t="n">
        <f aca="false">IFERROR(INDEX(AJ131:AO131,SMALL(IF(AD131:AI131=BE131,COLUMN(AD131:AI131)-COLUMN(AD131)+1),COUNTIF(AP131:AS131,BE131))),0)</f>
        <v>0</v>
      </c>
      <c r="BG131" s="76" t="n">
        <f aca="false">IFERROR(INDEX(X131:AC131,SMALL(IF(AD131:AI131=BH131,COLUMN(AD131:AI131)-COLUMN(AD131)+1),COUNTIF(AP131:AT131,BH131))),0)</f>
        <v>0</v>
      </c>
      <c r="BH131" s="76" t="n">
        <f aca="false">IFERROR(LARGE(AD131:AI131,5),0)</f>
        <v>0</v>
      </c>
      <c r="BI131" s="76" t="n">
        <f aca="false">IFERROR(INDEX(AJ131:AO131,SMALL(IF(AD131:AI131=BH131,COLUMN(AD131:AI131)-COLUMN(AD131)+1),COUNTIF(AP131:AT131,BH131))),0)</f>
        <v>0</v>
      </c>
      <c r="BJ131" s="77" t="n">
        <f aca="false">IF(COUNTIF(AD131:AI131,0)=0,IF(COUNTIFS(AD131:AI131,"*F*")=0,SUM(LARGE(AD131:AI131,{1,2,3,4,5})),IF(COUNTIFS(AD131:AI131,"*F*")=1,SUM(LARGE(AD131:AI131,{1,2,3,4,5})),IF(COUNTIFS(AD131:AI131,"*F*")=2,"C",IF(COUNTIFS(AD131:AI131,"*F*")&gt;2,"F")))),IF(COUNTIFS(AD131:AH131,"*F*")=0,SUM(AD131:AH131),IF(COUNTIFS(AD131:AH131,"*F*")=1,"C",IF(COUNTIFS(AD131:AH131,"*F*")&gt;=2,"F"))))</f>
        <v>0</v>
      </c>
      <c r="BK131" s="78" t="n">
        <f aca="false">IFERROR(BJ131/5,BJ131)</f>
        <v>0</v>
      </c>
    </row>
    <row r="132" customFormat="false" ht="15" hidden="false" customHeight="false" outlineLevel="0" collapsed="false">
      <c r="A132" s="64" t="n">
        <v>130</v>
      </c>
      <c r="B132" s="65" t="s">
        <v>12</v>
      </c>
      <c r="C132" s="79"/>
      <c r="D132" s="79"/>
      <c r="E132" s="50"/>
      <c r="F132" s="44"/>
      <c r="G132" s="44"/>
      <c r="H132" s="44"/>
      <c r="I132" s="44"/>
      <c r="J132" s="44"/>
      <c r="K132" s="44"/>
      <c r="L132" s="44"/>
      <c r="M132" s="44"/>
      <c r="N132" s="44"/>
      <c r="O132" s="44"/>
      <c r="P132" s="44"/>
      <c r="Q132" s="44"/>
      <c r="R132" s="44"/>
      <c r="S132" s="44"/>
      <c r="T132" s="44"/>
      <c r="U132" s="44"/>
      <c r="V132" s="44"/>
      <c r="W132" s="44"/>
      <c r="X132" s="67" t="n">
        <f aca="false">F132</f>
        <v>0</v>
      </c>
      <c r="Y132" s="67" t="n">
        <f aca="false">I132</f>
        <v>0</v>
      </c>
      <c r="Z132" s="67" t="n">
        <f aca="false">L132</f>
        <v>0</v>
      </c>
      <c r="AA132" s="67" t="n">
        <f aca="false">O132</f>
        <v>0</v>
      </c>
      <c r="AB132" s="67" t="n">
        <f aca="false">R132</f>
        <v>0</v>
      </c>
      <c r="AC132" s="67" t="n">
        <f aca="false">U132</f>
        <v>0</v>
      </c>
      <c r="AD132" s="68" t="n">
        <f aca="false">G132</f>
        <v>0</v>
      </c>
      <c r="AE132" s="68" t="n">
        <f aca="false">J132</f>
        <v>0</v>
      </c>
      <c r="AF132" s="68" t="n">
        <f aca="false">M132</f>
        <v>0</v>
      </c>
      <c r="AG132" s="68" t="n">
        <f aca="false">P132</f>
        <v>0</v>
      </c>
      <c r="AH132" s="68" t="n">
        <f aca="false">S132</f>
        <v>0</v>
      </c>
      <c r="AI132" s="68" t="n">
        <f aca="false">V132</f>
        <v>0</v>
      </c>
      <c r="AJ132" s="69" t="n">
        <f aca="false">H132</f>
        <v>0</v>
      </c>
      <c r="AK132" s="69" t="n">
        <f aca="false">K132</f>
        <v>0</v>
      </c>
      <c r="AL132" s="69" t="n">
        <f aca="false">N132</f>
        <v>0</v>
      </c>
      <c r="AM132" s="69" t="n">
        <f aca="false">Q132</f>
        <v>0</v>
      </c>
      <c r="AN132" s="69" t="n">
        <f aca="false">T132</f>
        <v>0</v>
      </c>
      <c r="AO132" s="69" t="n">
        <f aca="false">W132</f>
        <v>0</v>
      </c>
      <c r="AP132" s="70" t="n">
        <f aca="false">IFERROR(LARGE(AD132:AI132,1),0)</f>
        <v>0</v>
      </c>
      <c r="AQ132" s="70" t="n">
        <f aca="false">IFERROR(LARGE(AD132:AI132,2),0)</f>
        <v>0</v>
      </c>
      <c r="AR132" s="70" t="n">
        <f aca="false">IFERROR(LARGE(AD132:AI132,3),0)</f>
        <v>0</v>
      </c>
      <c r="AS132" s="70" t="n">
        <f aca="false">IFERROR(LARGE(AD132:AI132,4),0)</f>
        <v>0</v>
      </c>
      <c r="AT132" s="70" t="n">
        <f aca="false">IFERROR(LARGE(AD132:AI132,5),0)</f>
        <v>0</v>
      </c>
      <c r="AU132" s="71" t="n">
        <f aca="false">IFERROR(INDEX(X132:AC132,SMALL(IF(AD132:AI132=AV132,COLUMN(AD132:AI132)-COLUMN(AD132)+1),COUNTIF(AP132:AP132,AV132))),0)</f>
        <v>0</v>
      </c>
      <c r="AV132" s="71" t="n">
        <f aca="false">IFERROR(LARGE(AD132:AI132,1),0)</f>
        <v>0</v>
      </c>
      <c r="AW132" s="71" t="n">
        <f aca="false">IFERROR(INDEX(AJ132:AO132,SMALL(IF(AD132:AI132=AV132,COLUMN(AD132:AI132)-COLUMN(AD132)+1),COUNTIF(AP132:AP132,AV132))),0)</f>
        <v>0</v>
      </c>
      <c r="AX132" s="72" t="n">
        <f aca="false">IFERROR(INDEX(X132:AC132,SMALL(IF(AD132:AI132=AY132,COLUMN(AD132:AI132)-COLUMN(AD132)+1),COUNTIF(AP132:AQ132,AY132))),0)</f>
        <v>0</v>
      </c>
      <c r="AY132" s="72" t="n">
        <f aca="false">IFERROR(LARGE(AD132:AI132,2),0)</f>
        <v>0</v>
      </c>
      <c r="AZ132" s="73" t="n">
        <f aca="false">IFERROR(INDEX(AJ132:AO132,SMALL(IF(AD132:AI132=AY132,COLUMN(AD132:AI132)-COLUMN(AD132)+1),COUNTIF(AP132:AQ132,AY132))),0)</f>
        <v>0</v>
      </c>
      <c r="BA132" s="74" t="n">
        <f aca="false">IFERROR(INDEX(X132:AC132,SMALL(IF(AD132:AI132=BB132,COLUMN(AD132:AI132)-COLUMN(AD132)+1),COUNTIF(AP132:AR132,BB132))),0)</f>
        <v>0</v>
      </c>
      <c r="BB132" s="74" t="n">
        <f aca="false">IFERROR(LARGE(AD132:AI132,3),0)</f>
        <v>0</v>
      </c>
      <c r="BC132" s="74" t="n">
        <f aca="false">IFERROR(INDEX(AJ132:AO132,SMALL(IF(AD132:AI132=BB132,COLUMN(AD132:AI132)-COLUMN(AD132)+1),COUNTIF(AP132:AR132,BB132))),0)</f>
        <v>0</v>
      </c>
      <c r="BD132" s="75" t="n">
        <f aca="false">IFERROR(INDEX(X132:AC132,SMALL(IF(AD132:AI132=BE132,COLUMN(AD132:AI132)-COLUMN(AD132)+1),COUNTIF(AP132:AS132,BE132))),0)</f>
        <v>0</v>
      </c>
      <c r="BE132" s="75" t="n">
        <f aca="false">IFERROR(LARGE(AD132:AI132,4),0)</f>
        <v>0</v>
      </c>
      <c r="BF132" s="75" t="n">
        <f aca="false">IFERROR(INDEX(AJ132:AO132,SMALL(IF(AD132:AI132=BE132,COLUMN(AD132:AI132)-COLUMN(AD132)+1),COUNTIF(AP132:AS132,BE132))),0)</f>
        <v>0</v>
      </c>
      <c r="BG132" s="76" t="n">
        <f aca="false">IFERROR(INDEX(X132:AC132,SMALL(IF(AD132:AI132=BH132,COLUMN(AD132:AI132)-COLUMN(AD132)+1),COUNTIF(AP132:AT132,BH132))),0)</f>
        <v>0</v>
      </c>
      <c r="BH132" s="76" t="n">
        <f aca="false">IFERROR(LARGE(AD132:AI132,5),0)</f>
        <v>0</v>
      </c>
      <c r="BI132" s="76" t="n">
        <f aca="false">IFERROR(INDEX(AJ132:AO132,SMALL(IF(AD132:AI132=BH132,COLUMN(AD132:AI132)-COLUMN(AD132)+1),COUNTIF(AP132:AT132,BH132))),0)</f>
        <v>0</v>
      </c>
      <c r="BJ132" s="77" t="n">
        <f aca="false">IF(COUNTIF(AD132:AI132,0)=0,IF(COUNTIFS(AD132:AI132,"*F*")=0,SUM(LARGE(AD132:AI132,{1,2,3,4,5})),IF(COUNTIFS(AD132:AI132,"*F*")=1,SUM(LARGE(AD132:AI132,{1,2,3,4,5})),IF(COUNTIFS(AD132:AI132,"*F*")=2,"C",IF(COUNTIFS(AD132:AI132,"*F*")&gt;2,"F")))),IF(COUNTIFS(AD132:AH132,"*F*")=0,SUM(AD132:AH132),IF(COUNTIFS(AD132:AH132,"*F*")=1,"C",IF(COUNTIFS(AD132:AH132,"*F*")&gt;=2,"F"))))</f>
        <v>0</v>
      </c>
      <c r="BK132" s="78" t="n">
        <f aca="false">IFERROR(BJ132/5,BJ132)</f>
        <v>0</v>
      </c>
    </row>
    <row r="133" customFormat="false" ht="15" hidden="false" customHeight="false" outlineLevel="0" collapsed="false">
      <c r="A133" s="64" t="n">
        <v>131</v>
      </c>
      <c r="B133" s="65" t="s">
        <v>12</v>
      </c>
      <c r="C133" s="79"/>
      <c r="D133" s="79"/>
      <c r="E133" s="50"/>
      <c r="F133" s="44"/>
      <c r="G133" s="44"/>
      <c r="H133" s="44"/>
      <c r="I133" s="44"/>
      <c r="J133" s="44"/>
      <c r="K133" s="44"/>
      <c r="L133" s="44"/>
      <c r="M133" s="44"/>
      <c r="N133" s="44"/>
      <c r="O133" s="44"/>
      <c r="P133" s="44"/>
      <c r="Q133" s="44"/>
      <c r="R133" s="44"/>
      <c r="S133" s="44"/>
      <c r="T133" s="44"/>
      <c r="U133" s="44"/>
      <c r="V133" s="44"/>
      <c r="W133" s="44"/>
      <c r="X133" s="67" t="n">
        <f aca="false">F133</f>
        <v>0</v>
      </c>
      <c r="Y133" s="67" t="n">
        <f aca="false">I133</f>
        <v>0</v>
      </c>
      <c r="Z133" s="67" t="n">
        <f aca="false">L133</f>
        <v>0</v>
      </c>
      <c r="AA133" s="67" t="n">
        <f aca="false">O133</f>
        <v>0</v>
      </c>
      <c r="AB133" s="67" t="n">
        <f aca="false">R133</f>
        <v>0</v>
      </c>
      <c r="AC133" s="67" t="n">
        <f aca="false">U133</f>
        <v>0</v>
      </c>
      <c r="AD133" s="68" t="n">
        <f aca="false">G133</f>
        <v>0</v>
      </c>
      <c r="AE133" s="68" t="n">
        <f aca="false">J133</f>
        <v>0</v>
      </c>
      <c r="AF133" s="68" t="n">
        <f aca="false">M133</f>
        <v>0</v>
      </c>
      <c r="AG133" s="68" t="n">
        <f aca="false">P133</f>
        <v>0</v>
      </c>
      <c r="AH133" s="68" t="n">
        <f aca="false">S133</f>
        <v>0</v>
      </c>
      <c r="AI133" s="68" t="n">
        <f aca="false">V133</f>
        <v>0</v>
      </c>
      <c r="AJ133" s="69" t="n">
        <f aca="false">H133</f>
        <v>0</v>
      </c>
      <c r="AK133" s="69" t="n">
        <f aca="false">K133</f>
        <v>0</v>
      </c>
      <c r="AL133" s="69" t="n">
        <f aca="false">N133</f>
        <v>0</v>
      </c>
      <c r="AM133" s="69" t="n">
        <f aca="false">Q133</f>
        <v>0</v>
      </c>
      <c r="AN133" s="69" t="n">
        <f aca="false">T133</f>
        <v>0</v>
      </c>
      <c r="AO133" s="69" t="n">
        <f aca="false">W133</f>
        <v>0</v>
      </c>
      <c r="AP133" s="70" t="n">
        <f aca="false">IFERROR(LARGE(AD133:AI133,1),0)</f>
        <v>0</v>
      </c>
      <c r="AQ133" s="70" t="n">
        <f aca="false">IFERROR(LARGE(AD133:AI133,2),0)</f>
        <v>0</v>
      </c>
      <c r="AR133" s="70" t="n">
        <f aca="false">IFERROR(LARGE(AD133:AI133,3),0)</f>
        <v>0</v>
      </c>
      <c r="AS133" s="70" t="n">
        <f aca="false">IFERROR(LARGE(AD133:AI133,4),0)</f>
        <v>0</v>
      </c>
      <c r="AT133" s="70" t="n">
        <f aca="false">IFERROR(LARGE(AD133:AI133,5),0)</f>
        <v>0</v>
      </c>
      <c r="AU133" s="71" t="n">
        <f aca="false">IFERROR(INDEX(X133:AC133,SMALL(IF(AD133:AI133=AV133,COLUMN(AD133:AI133)-COLUMN(AD133)+1),COUNTIF(AP133:AP133,AV133))),0)</f>
        <v>0</v>
      </c>
      <c r="AV133" s="71" t="n">
        <f aca="false">IFERROR(LARGE(AD133:AI133,1),0)</f>
        <v>0</v>
      </c>
      <c r="AW133" s="71" t="n">
        <f aca="false">IFERROR(INDEX(AJ133:AO133,SMALL(IF(AD133:AI133=AV133,COLUMN(AD133:AI133)-COLUMN(AD133)+1),COUNTIF(AP133:AP133,AV133))),0)</f>
        <v>0</v>
      </c>
      <c r="AX133" s="72" t="n">
        <f aca="false">IFERROR(INDEX(X133:AC133,SMALL(IF(AD133:AI133=AY133,COLUMN(AD133:AI133)-COLUMN(AD133)+1),COUNTIF(AP133:AQ133,AY133))),0)</f>
        <v>0</v>
      </c>
      <c r="AY133" s="72" t="n">
        <f aca="false">IFERROR(LARGE(AD133:AI133,2),0)</f>
        <v>0</v>
      </c>
      <c r="AZ133" s="73" t="n">
        <f aca="false">IFERROR(INDEX(AJ133:AO133,SMALL(IF(AD133:AI133=AY133,COLUMN(AD133:AI133)-COLUMN(AD133)+1),COUNTIF(AP133:AQ133,AY133))),0)</f>
        <v>0</v>
      </c>
      <c r="BA133" s="74" t="n">
        <f aca="false">IFERROR(INDEX(X133:AC133,SMALL(IF(AD133:AI133=BB133,COLUMN(AD133:AI133)-COLUMN(AD133)+1),COUNTIF(AP133:AR133,BB133))),0)</f>
        <v>0</v>
      </c>
      <c r="BB133" s="74" t="n">
        <f aca="false">IFERROR(LARGE(AD133:AI133,3),0)</f>
        <v>0</v>
      </c>
      <c r="BC133" s="74" t="n">
        <f aca="false">IFERROR(INDEX(AJ133:AO133,SMALL(IF(AD133:AI133=BB133,COLUMN(AD133:AI133)-COLUMN(AD133)+1),COUNTIF(AP133:AR133,BB133))),0)</f>
        <v>0</v>
      </c>
      <c r="BD133" s="75" t="n">
        <f aca="false">IFERROR(INDEX(X133:AC133,SMALL(IF(AD133:AI133=BE133,COLUMN(AD133:AI133)-COLUMN(AD133)+1),COUNTIF(AP133:AS133,BE133))),0)</f>
        <v>0</v>
      </c>
      <c r="BE133" s="75" t="n">
        <f aca="false">IFERROR(LARGE(AD133:AI133,4),0)</f>
        <v>0</v>
      </c>
      <c r="BF133" s="75" t="n">
        <f aca="false">IFERROR(INDEX(AJ133:AO133,SMALL(IF(AD133:AI133=BE133,COLUMN(AD133:AI133)-COLUMN(AD133)+1),COUNTIF(AP133:AS133,BE133))),0)</f>
        <v>0</v>
      </c>
      <c r="BG133" s="76" t="n">
        <f aca="false">IFERROR(INDEX(X133:AC133,SMALL(IF(AD133:AI133=BH133,COLUMN(AD133:AI133)-COLUMN(AD133)+1),COUNTIF(AP133:AT133,BH133))),0)</f>
        <v>0</v>
      </c>
      <c r="BH133" s="76" t="n">
        <f aca="false">IFERROR(LARGE(AD133:AI133,5),0)</f>
        <v>0</v>
      </c>
      <c r="BI133" s="76" t="n">
        <f aca="false">IFERROR(INDEX(AJ133:AO133,SMALL(IF(AD133:AI133=BH133,COLUMN(AD133:AI133)-COLUMN(AD133)+1),COUNTIF(AP133:AT133,BH133))),0)</f>
        <v>0</v>
      </c>
      <c r="BJ133" s="77" t="n">
        <f aca="false">IF(COUNTIF(AD133:AI133,0)=0,IF(COUNTIFS(AD133:AI133,"*F*")=0,SUM(LARGE(AD133:AI133,{1,2,3,4,5})),IF(COUNTIFS(AD133:AI133,"*F*")=1,SUM(LARGE(AD133:AI133,{1,2,3,4,5})),IF(COUNTIFS(AD133:AI133,"*F*")=2,"C",IF(COUNTIFS(AD133:AI133,"*F*")&gt;2,"F")))),IF(COUNTIFS(AD133:AH133,"*F*")=0,SUM(AD133:AH133),IF(COUNTIFS(AD133:AH133,"*F*")=1,"C",IF(COUNTIFS(AD133:AH133,"*F*")&gt;=2,"F"))))</f>
        <v>0</v>
      </c>
      <c r="BK133" s="78" t="n">
        <f aca="false">IFERROR(BJ133/5,BJ133)</f>
        <v>0</v>
      </c>
    </row>
    <row r="134" customFormat="false" ht="15" hidden="false" customHeight="false" outlineLevel="0" collapsed="false">
      <c r="A134" s="64" t="n">
        <v>132</v>
      </c>
      <c r="B134" s="65" t="s">
        <v>12</v>
      </c>
      <c r="C134" s="79"/>
      <c r="D134" s="79"/>
      <c r="E134" s="50"/>
      <c r="F134" s="44"/>
      <c r="G134" s="44"/>
      <c r="H134" s="44"/>
      <c r="I134" s="44"/>
      <c r="J134" s="44"/>
      <c r="K134" s="44"/>
      <c r="L134" s="44"/>
      <c r="M134" s="44"/>
      <c r="N134" s="44"/>
      <c r="O134" s="44"/>
      <c r="P134" s="44"/>
      <c r="Q134" s="44"/>
      <c r="R134" s="44"/>
      <c r="S134" s="44"/>
      <c r="T134" s="44"/>
      <c r="U134" s="44"/>
      <c r="V134" s="44"/>
      <c r="W134" s="44"/>
      <c r="X134" s="67" t="n">
        <f aca="false">F134</f>
        <v>0</v>
      </c>
      <c r="Y134" s="67" t="n">
        <f aca="false">I134</f>
        <v>0</v>
      </c>
      <c r="Z134" s="67" t="n">
        <f aca="false">L134</f>
        <v>0</v>
      </c>
      <c r="AA134" s="67" t="n">
        <f aca="false">O134</f>
        <v>0</v>
      </c>
      <c r="AB134" s="67" t="n">
        <f aca="false">R134</f>
        <v>0</v>
      </c>
      <c r="AC134" s="67" t="n">
        <f aca="false">U134</f>
        <v>0</v>
      </c>
      <c r="AD134" s="68" t="n">
        <f aca="false">G134</f>
        <v>0</v>
      </c>
      <c r="AE134" s="68" t="n">
        <f aca="false">J134</f>
        <v>0</v>
      </c>
      <c r="AF134" s="68" t="n">
        <f aca="false">M134</f>
        <v>0</v>
      </c>
      <c r="AG134" s="68" t="n">
        <f aca="false">P134</f>
        <v>0</v>
      </c>
      <c r="AH134" s="68" t="n">
        <f aca="false">S134</f>
        <v>0</v>
      </c>
      <c r="AI134" s="68" t="n">
        <f aca="false">V134</f>
        <v>0</v>
      </c>
      <c r="AJ134" s="69" t="n">
        <f aca="false">H134</f>
        <v>0</v>
      </c>
      <c r="AK134" s="69" t="n">
        <f aca="false">K134</f>
        <v>0</v>
      </c>
      <c r="AL134" s="69" t="n">
        <f aca="false">N134</f>
        <v>0</v>
      </c>
      <c r="AM134" s="69" t="n">
        <f aca="false">Q134</f>
        <v>0</v>
      </c>
      <c r="AN134" s="69" t="n">
        <f aca="false">T134</f>
        <v>0</v>
      </c>
      <c r="AO134" s="69" t="n">
        <f aca="false">W134</f>
        <v>0</v>
      </c>
      <c r="AP134" s="70" t="n">
        <f aca="false">IFERROR(LARGE(AD134:AI134,1),0)</f>
        <v>0</v>
      </c>
      <c r="AQ134" s="70" t="n">
        <f aca="false">IFERROR(LARGE(AD134:AI134,2),0)</f>
        <v>0</v>
      </c>
      <c r="AR134" s="70" t="n">
        <f aca="false">IFERROR(LARGE(AD134:AI134,3),0)</f>
        <v>0</v>
      </c>
      <c r="AS134" s="70" t="n">
        <f aca="false">IFERROR(LARGE(AD134:AI134,4),0)</f>
        <v>0</v>
      </c>
      <c r="AT134" s="70" t="n">
        <f aca="false">IFERROR(LARGE(AD134:AI134,5),0)</f>
        <v>0</v>
      </c>
      <c r="AU134" s="71" t="n">
        <f aca="false">IFERROR(INDEX(X134:AC134,SMALL(IF(AD134:AI134=AV134,COLUMN(AD134:AI134)-COLUMN(AD134)+1),COUNTIF(AP134:AP134,AV134))),0)</f>
        <v>0</v>
      </c>
      <c r="AV134" s="71" t="n">
        <f aca="false">IFERROR(LARGE(AD134:AI134,1),0)</f>
        <v>0</v>
      </c>
      <c r="AW134" s="71" t="n">
        <f aca="false">IFERROR(INDEX(AJ134:AO134,SMALL(IF(AD134:AI134=AV134,COLUMN(AD134:AI134)-COLUMN(AD134)+1),COUNTIF(AP134:AP134,AV134))),0)</f>
        <v>0</v>
      </c>
      <c r="AX134" s="72" t="n">
        <f aca="false">IFERROR(INDEX(X134:AC134,SMALL(IF(AD134:AI134=AY134,COLUMN(AD134:AI134)-COLUMN(AD134)+1),COUNTIF(AP134:AQ134,AY134))),0)</f>
        <v>0</v>
      </c>
      <c r="AY134" s="72" t="n">
        <f aca="false">IFERROR(LARGE(AD134:AI134,2),0)</f>
        <v>0</v>
      </c>
      <c r="AZ134" s="73" t="n">
        <f aca="false">IFERROR(INDEX(AJ134:AO134,SMALL(IF(AD134:AI134=AY134,COLUMN(AD134:AI134)-COLUMN(AD134)+1),COUNTIF(AP134:AQ134,AY134))),0)</f>
        <v>0</v>
      </c>
      <c r="BA134" s="74" t="n">
        <f aca="false">IFERROR(INDEX(X134:AC134,SMALL(IF(AD134:AI134=BB134,COLUMN(AD134:AI134)-COLUMN(AD134)+1),COUNTIF(AP134:AR134,BB134))),0)</f>
        <v>0</v>
      </c>
      <c r="BB134" s="74" t="n">
        <f aca="false">IFERROR(LARGE(AD134:AI134,3),0)</f>
        <v>0</v>
      </c>
      <c r="BC134" s="74" t="n">
        <f aca="false">IFERROR(INDEX(AJ134:AO134,SMALL(IF(AD134:AI134=BB134,COLUMN(AD134:AI134)-COLUMN(AD134)+1),COUNTIF(AP134:AR134,BB134))),0)</f>
        <v>0</v>
      </c>
      <c r="BD134" s="75" t="n">
        <f aca="false">IFERROR(INDEX(X134:AC134,SMALL(IF(AD134:AI134=BE134,COLUMN(AD134:AI134)-COLUMN(AD134)+1),COUNTIF(AP134:AS134,BE134))),0)</f>
        <v>0</v>
      </c>
      <c r="BE134" s="75" t="n">
        <f aca="false">IFERROR(LARGE(AD134:AI134,4),0)</f>
        <v>0</v>
      </c>
      <c r="BF134" s="75" t="n">
        <f aca="false">IFERROR(INDEX(AJ134:AO134,SMALL(IF(AD134:AI134=BE134,COLUMN(AD134:AI134)-COLUMN(AD134)+1),COUNTIF(AP134:AS134,BE134))),0)</f>
        <v>0</v>
      </c>
      <c r="BG134" s="76" t="n">
        <f aca="false">IFERROR(INDEX(X134:AC134,SMALL(IF(AD134:AI134=BH134,COLUMN(AD134:AI134)-COLUMN(AD134)+1),COUNTIF(AP134:AT134,BH134))),0)</f>
        <v>0</v>
      </c>
      <c r="BH134" s="76" t="n">
        <f aca="false">IFERROR(LARGE(AD134:AI134,5),0)</f>
        <v>0</v>
      </c>
      <c r="BI134" s="76" t="n">
        <f aca="false">IFERROR(INDEX(AJ134:AO134,SMALL(IF(AD134:AI134=BH134,COLUMN(AD134:AI134)-COLUMN(AD134)+1),COUNTIF(AP134:AT134,BH134))),0)</f>
        <v>0</v>
      </c>
      <c r="BJ134" s="77" t="n">
        <f aca="false">IF(COUNTIF(AD134:AI134,0)=0,IF(COUNTIFS(AD134:AI134,"*F*")=0,SUM(LARGE(AD134:AI134,{1,2,3,4,5})),IF(COUNTIFS(AD134:AI134,"*F*")=1,SUM(LARGE(AD134:AI134,{1,2,3,4,5})),IF(COUNTIFS(AD134:AI134,"*F*")=2,"C",IF(COUNTIFS(AD134:AI134,"*F*")&gt;2,"F")))),IF(COUNTIFS(AD134:AH134,"*F*")=0,SUM(AD134:AH134),IF(COUNTIFS(AD134:AH134,"*F*")=1,"C",IF(COUNTIFS(AD134:AH134,"*F*")&gt;=2,"F"))))</f>
        <v>0</v>
      </c>
      <c r="BK134" s="78" t="n">
        <f aca="false">IFERROR(BJ134/5,BJ134)</f>
        <v>0</v>
      </c>
    </row>
    <row r="135" customFormat="false" ht="15" hidden="false" customHeight="false" outlineLevel="0" collapsed="false">
      <c r="A135" s="64" t="n">
        <v>133</v>
      </c>
      <c r="B135" s="65" t="s">
        <v>12</v>
      </c>
      <c r="C135" s="79"/>
      <c r="D135" s="79"/>
      <c r="E135" s="50"/>
      <c r="F135" s="44"/>
      <c r="G135" s="44"/>
      <c r="H135" s="44"/>
      <c r="I135" s="44"/>
      <c r="J135" s="44"/>
      <c r="K135" s="44"/>
      <c r="L135" s="44"/>
      <c r="M135" s="44"/>
      <c r="N135" s="44"/>
      <c r="O135" s="44"/>
      <c r="P135" s="44"/>
      <c r="Q135" s="44"/>
      <c r="R135" s="44"/>
      <c r="S135" s="44"/>
      <c r="T135" s="44"/>
      <c r="U135" s="44"/>
      <c r="V135" s="44"/>
      <c r="W135" s="44"/>
      <c r="X135" s="67" t="n">
        <f aca="false">F135</f>
        <v>0</v>
      </c>
      <c r="Y135" s="67" t="n">
        <f aca="false">I135</f>
        <v>0</v>
      </c>
      <c r="Z135" s="67" t="n">
        <f aca="false">L135</f>
        <v>0</v>
      </c>
      <c r="AA135" s="67" t="n">
        <f aca="false">O135</f>
        <v>0</v>
      </c>
      <c r="AB135" s="67" t="n">
        <f aca="false">R135</f>
        <v>0</v>
      </c>
      <c r="AC135" s="67" t="n">
        <f aca="false">U135</f>
        <v>0</v>
      </c>
      <c r="AD135" s="68" t="n">
        <f aca="false">G135</f>
        <v>0</v>
      </c>
      <c r="AE135" s="68" t="n">
        <f aca="false">J135</f>
        <v>0</v>
      </c>
      <c r="AF135" s="68" t="n">
        <f aca="false">M135</f>
        <v>0</v>
      </c>
      <c r="AG135" s="68" t="n">
        <f aca="false">P135</f>
        <v>0</v>
      </c>
      <c r="AH135" s="68" t="n">
        <f aca="false">S135</f>
        <v>0</v>
      </c>
      <c r="AI135" s="68" t="n">
        <f aca="false">V135</f>
        <v>0</v>
      </c>
      <c r="AJ135" s="69" t="n">
        <f aca="false">H135</f>
        <v>0</v>
      </c>
      <c r="AK135" s="69" t="n">
        <f aca="false">K135</f>
        <v>0</v>
      </c>
      <c r="AL135" s="69" t="n">
        <f aca="false">N135</f>
        <v>0</v>
      </c>
      <c r="AM135" s="69" t="n">
        <f aca="false">Q135</f>
        <v>0</v>
      </c>
      <c r="AN135" s="69" t="n">
        <f aca="false">T135</f>
        <v>0</v>
      </c>
      <c r="AO135" s="69" t="n">
        <f aca="false">W135</f>
        <v>0</v>
      </c>
      <c r="AP135" s="70" t="n">
        <f aca="false">IFERROR(LARGE(AD135:AI135,1),0)</f>
        <v>0</v>
      </c>
      <c r="AQ135" s="70" t="n">
        <f aca="false">IFERROR(LARGE(AD135:AI135,2),0)</f>
        <v>0</v>
      </c>
      <c r="AR135" s="70" t="n">
        <f aca="false">IFERROR(LARGE(AD135:AI135,3),0)</f>
        <v>0</v>
      </c>
      <c r="AS135" s="70" t="n">
        <f aca="false">IFERROR(LARGE(AD135:AI135,4),0)</f>
        <v>0</v>
      </c>
      <c r="AT135" s="70" t="n">
        <f aca="false">IFERROR(LARGE(AD135:AI135,5),0)</f>
        <v>0</v>
      </c>
      <c r="AU135" s="71" t="n">
        <f aca="false">IFERROR(INDEX(X135:AC135,SMALL(IF(AD135:AI135=AV135,COLUMN(AD135:AI135)-COLUMN(AD135)+1),COUNTIF(AP135:AP135,AV135))),0)</f>
        <v>0</v>
      </c>
      <c r="AV135" s="71" t="n">
        <f aca="false">IFERROR(LARGE(AD135:AI135,1),0)</f>
        <v>0</v>
      </c>
      <c r="AW135" s="71" t="n">
        <f aca="false">IFERROR(INDEX(AJ135:AO135,SMALL(IF(AD135:AI135=AV135,COLUMN(AD135:AI135)-COLUMN(AD135)+1),COUNTIF(AP135:AP135,AV135))),0)</f>
        <v>0</v>
      </c>
      <c r="AX135" s="72" t="n">
        <f aca="false">IFERROR(INDEX(X135:AC135,SMALL(IF(AD135:AI135=AY135,COLUMN(AD135:AI135)-COLUMN(AD135)+1),COUNTIF(AP135:AQ135,AY135))),0)</f>
        <v>0</v>
      </c>
      <c r="AY135" s="72" t="n">
        <f aca="false">IFERROR(LARGE(AD135:AI135,2),0)</f>
        <v>0</v>
      </c>
      <c r="AZ135" s="73" t="n">
        <f aca="false">IFERROR(INDEX(AJ135:AO135,SMALL(IF(AD135:AI135=AY135,COLUMN(AD135:AI135)-COLUMN(AD135)+1),COUNTIF(AP135:AQ135,AY135))),0)</f>
        <v>0</v>
      </c>
      <c r="BA135" s="74" t="n">
        <f aca="false">IFERROR(INDEX(X135:AC135,SMALL(IF(AD135:AI135=BB135,COLUMN(AD135:AI135)-COLUMN(AD135)+1),COUNTIF(AP135:AR135,BB135))),0)</f>
        <v>0</v>
      </c>
      <c r="BB135" s="74" t="n">
        <f aca="false">IFERROR(LARGE(AD135:AI135,3),0)</f>
        <v>0</v>
      </c>
      <c r="BC135" s="74" t="n">
        <f aca="false">IFERROR(INDEX(AJ135:AO135,SMALL(IF(AD135:AI135=BB135,COLUMN(AD135:AI135)-COLUMN(AD135)+1),COUNTIF(AP135:AR135,BB135))),0)</f>
        <v>0</v>
      </c>
      <c r="BD135" s="75" t="n">
        <f aca="false">IFERROR(INDEX(X135:AC135,SMALL(IF(AD135:AI135=BE135,COLUMN(AD135:AI135)-COLUMN(AD135)+1),COUNTIF(AP135:AS135,BE135))),0)</f>
        <v>0</v>
      </c>
      <c r="BE135" s="75" t="n">
        <f aca="false">IFERROR(LARGE(AD135:AI135,4),0)</f>
        <v>0</v>
      </c>
      <c r="BF135" s="75" t="n">
        <f aca="false">IFERROR(INDEX(AJ135:AO135,SMALL(IF(AD135:AI135=BE135,COLUMN(AD135:AI135)-COLUMN(AD135)+1),COUNTIF(AP135:AS135,BE135))),0)</f>
        <v>0</v>
      </c>
      <c r="BG135" s="76" t="n">
        <f aca="false">IFERROR(INDEX(X135:AC135,SMALL(IF(AD135:AI135=BH135,COLUMN(AD135:AI135)-COLUMN(AD135)+1),COUNTIF(AP135:AT135,BH135))),0)</f>
        <v>0</v>
      </c>
      <c r="BH135" s="76" t="n">
        <f aca="false">IFERROR(LARGE(AD135:AI135,5),0)</f>
        <v>0</v>
      </c>
      <c r="BI135" s="76" t="n">
        <f aca="false">IFERROR(INDEX(AJ135:AO135,SMALL(IF(AD135:AI135=BH135,COLUMN(AD135:AI135)-COLUMN(AD135)+1),COUNTIF(AP135:AT135,BH135))),0)</f>
        <v>0</v>
      </c>
      <c r="BJ135" s="77" t="n">
        <f aca="false">IF(COUNTIF(AD135:AI135,0)=0,IF(COUNTIFS(AD135:AI135,"*F*")=0,SUM(LARGE(AD135:AI135,{1,2,3,4,5})),IF(COUNTIFS(AD135:AI135,"*F*")=1,SUM(LARGE(AD135:AI135,{1,2,3,4,5})),IF(COUNTIFS(AD135:AI135,"*F*")=2,"C",IF(COUNTIFS(AD135:AI135,"*F*")&gt;2,"F")))),IF(COUNTIFS(AD135:AH135,"*F*")=0,SUM(AD135:AH135),IF(COUNTIFS(AD135:AH135,"*F*")=1,"C",IF(COUNTIFS(AD135:AH135,"*F*")&gt;=2,"F"))))</f>
        <v>0</v>
      </c>
      <c r="BK135" s="78" t="n">
        <f aca="false">IFERROR(BJ135/5,BJ135)</f>
        <v>0</v>
      </c>
    </row>
    <row r="136" customFormat="false" ht="15" hidden="false" customHeight="false" outlineLevel="0" collapsed="false">
      <c r="A136" s="64" t="n">
        <v>134</v>
      </c>
      <c r="B136" s="65" t="s">
        <v>12</v>
      </c>
      <c r="C136" s="79"/>
      <c r="D136" s="79"/>
      <c r="E136" s="50"/>
      <c r="F136" s="44"/>
      <c r="G136" s="44"/>
      <c r="H136" s="44"/>
      <c r="I136" s="44"/>
      <c r="J136" s="44"/>
      <c r="K136" s="44"/>
      <c r="L136" s="44"/>
      <c r="M136" s="44"/>
      <c r="N136" s="44"/>
      <c r="O136" s="44"/>
      <c r="P136" s="44"/>
      <c r="Q136" s="44"/>
      <c r="R136" s="44"/>
      <c r="S136" s="44"/>
      <c r="T136" s="44"/>
      <c r="U136" s="44"/>
      <c r="V136" s="44"/>
      <c r="W136" s="44"/>
      <c r="X136" s="67" t="n">
        <f aca="false">F136</f>
        <v>0</v>
      </c>
      <c r="Y136" s="67" t="n">
        <f aca="false">I136</f>
        <v>0</v>
      </c>
      <c r="Z136" s="67" t="n">
        <f aca="false">L136</f>
        <v>0</v>
      </c>
      <c r="AA136" s="67" t="n">
        <f aca="false">O136</f>
        <v>0</v>
      </c>
      <c r="AB136" s="67" t="n">
        <f aca="false">R136</f>
        <v>0</v>
      </c>
      <c r="AC136" s="67" t="n">
        <f aca="false">U136</f>
        <v>0</v>
      </c>
      <c r="AD136" s="68" t="n">
        <f aca="false">G136</f>
        <v>0</v>
      </c>
      <c r="AE136" s="68" t="n">
        <f aca="false">J136</f>
        <v>0</v>
      </c>
      <c r="AF136" s="68" t="n">
        <f aca="false">M136</f>
        <v>0</v>
      </c>
      <c r="AG136" s="68" t="n">
        <f aca="false">P136</f>
        <v>0</v>
      </c>
      <c r="AH136" s="68" t="n">
        <f aca="false">S136</f>
        <v>0</v>
      </c>
      <c r="AI136" s="68" t="n">
        <f aca="false">V136</f>
        <v>0</v>
      </c>
      <c r="AJ136" s="69" t="n">
        <f aca="false">H136</f>
        <v>0</v>
      </c>
      <c r="AK136" s="69" t="n">
        <f aca="false">K136</f>
        <v>0</v>
      </c>
      <c r="AL136" s="69" t="n">
        <f aca="false">N136</f>
        <v>0</v>
      </c>
      <c r="AM136" s="69" t="n">
        <f aca="false">Q136</f>
        <v>0</v>
      </c>
      <c r="AN136" s="69" t="n">
        <f aca="false">T136</f>
        <v>0</v>
      </c>
      <c r="AO136" s="69" t="n">
        <f aca="false">W136</f>
        <v>0</v>
      </c>
      <c r="AP136" s="70" t="n">
        <f aca="false">IFERROR(LARGE(AD136:AI136,1),0)</f>
        <v>0</v>
      </c>
      <c r="AQ136" s="70" t="n">
        <f aca="false">IFERROR(LARGE(AD136:AI136,2),0)</f>
        <v>0</v>
      </c>
      <c r="AR136" s="70" t="n">
        <f aca="false">IFERROR(LARGE(AD136:AI136,3),0)</f>
        <v>0</v>
      </c>
      <c r="AS136" s="70" t="n">
        <f aca="false">IFERROR(LARGE(AD136:AI136,4),0)</f>
        <v>0</v>
      </c>
      <c r="AT136" s="70" t="n">
        <f aca="false">IFERROR(LARGE(AD136:AI136,5),0)</f>
        <v>0</v>
      </c>
      <c r="AU136" s="71" t="n">
        <f aca="false">IFERROR(INDEX(X136:AC136,SMALL(IF(AD136:AI136=AV136,COLUMN(AD136:AI136)-COLUMN(AD136)+1),COUNTIF(AP136:AP136,AV136))),0)</f>
        <v>0</v>
      </c>
      <c r="AV136" s="71" t="n">
        <f aca="false">IFERROR(LARGE(AD136:AI136,1),0)</f>
        <v>0</v>
      </c>
      <c r="AW136" s="71" t="n">
        <f aca="false">IFERROR(INDEX(AJ136:AO136,SMALL(IF(AD136:AI136=AV136,COLUMN(AD136:AI136)-COLUMN(AD136)+1),COUNTIF(AP136:AP136,AV136))),0)</f>
        <v>0</v>
      </c>
      <c r="AX136" s="72" t="n">
        <f aca="false">IFERROR(INDEX(X136:AC136,SMALL(IF(AD136:AI136=AY136,COLUMN(AD136:AI136)-COLUMN(AD136)+1),COUNTIF(AP136:AQ136,AY136))),0)</f>
        <v>0</v>
      </c>
      <c r="AY136" s="72" t="n">
        <f aca="false">IFERROR(LARGE(AD136:AI136,2),0)</f>
        <v>0</v>
      </c>
      <c r="AZ136" s="73" t="n">
        <f aca="false">IFERROR(INDEX(AJ136:AO136,SMALL(IF(AD136:AI136=AY136,COLUMN(AD136:AI136)-COLUMN(AD136)+1),COUNTIF(AP136:AQ136,AY136))),0)</f>
        <v>0</v>
      </c>
      <c r="BA136" s="74" t="n">
        <f aca="false">IFERROR(INDEX(X136:AC136,SMALL(IF(AD136:AI136=BB136,COLUMN(AD136:AI136)-COLUMN(AD136)+1),COUNTIF(AP136:AR136,BB136))),0)</f>
        <v>0</v>
      </c>
      <c r="BB136" s="74" t="n">
        <f aca="false">IFERROR(LARGE(AD136:AI136,3),0)</f>
        <v>0</v>
      </c>
      <c r="BC136" s="74" t="n">
        <f aca="false">IFERROR(INDEX(AJ136:AO136,SMALL(IF(AD136:AI136=BB136,COLUMN(AD136:AI136)-COLUMN(AD136)+1),COUNTIF(AP136:AR136,BB136))),0)</f>
        <v>0</v>
      </c>
      <c r="BD136" s="75" t="n">
        <f aca="false">IFERROR(INDEX(X136:AC136,SMALL(IF(AD136:AI136=BE136,COLUMN(AD136:AI136)-COLUMN(AD136)+1),COUNTIF(AP136:AS136,BE136))),0)</f>
        <v>0</v>
      </c>
      <c r="BE136" s="75" t="n">
        <f aca="false">IFERROR(LARGE(AD136:AI136,4),0)</f>
        <v>0</v>
      </c>
      <c r="BF136" s="75" t="n">
        <f aca="false">IFERROR(INDEX(AJ136:AO136,SMALL(IF(AD136:AI136=BE136,COLUMN(AD136:AI136)-COLUMN(AD136)+1),COUNTIF(AP136:AS136,BE136))),0)</f>
        <v>0</v>
      </c>
      <c r="BG136" s="76" t="n">
        <f aca="false">IFERROR(INDEX(X136:AC136,SMALL(IF(AD136:AI136=BH136,COLUMN(AD136:AI136)-COLUMN(AD136)+1),COUNTIF(AP136:AT136,BH136))),0)</f>
        <v>0</v>
      </c>
      <c r="BH136" s="76" t="n">
        <f aca="false">IFERROR(LARGE(AD136:AI136,5),0)</f>
        <v>0</v>
      </c>
      <c r="BI136" s="76" t="n">
        <f aca="false">IFERROR(INDEX(AJ136:AO136,SMALL(IF(AD136:AI136=BH136,COLUMN(AD136:AI136)-COLUMN(AD136)+1),COUNTIF(AP136:AT136,BH136))),0)</f>
        <v>0</v>
      </c>
      <c r="BJ136" s="77" t="n">
        <f aca="false">IF(COUNTIF(AD136:AI136,0)=0,IF(COUNTIFS(AD136:AI136,"*F*")=0,SUM(LARGE(AD136:AI136,{1,2,3,4,5})),IF(COUNTIFS(AD136:AI136,"*F*")=1,SUM(LARGE(AD136:AI136,{1,2,3,4,5})),IF(COUNTIFS(AD136:AI136,"*F*")=2,"C",IF(COUNTIFS(AD136:AI136,"*F*")&gt;2,"F")))),IF(COUNTIFS(AD136:AH136,"*F*")=0,SUM(AD136:AH136),IF(COUNTIFS(AD136:AH136,"*F*")=1,"C",IF(COUNTIFS(AD136:AH136,"*F*")&gt;=2,"F"))))</f>
        <v>0</v>
      </c>
      <c r="BK136" s="78" t="n">
        <f aca="false">IFERROR(BJ136/5,BJ136)</f>
        <v>0</v>
      </c>
    </row>
    <row r="137" customFormat="false" ht="15" hidden="false" customHeight="false" outlineLevel="0" collapsed="false">
      <c r="A137" s="64" t="n">
        <v>135</v>
      </c>
      <c r="B137" s="65" t="s">
        <v>12</v>
      </c>
      <c r="C137" s="79"/>
      <c r="D137" s="79"/>
      <c r="E137" s="50"/>
      <c r="F137" s="44"/>
      <c r="G137" s="44"/>
      <c r="H137" s="44"/>
      <c r="I137" s="44"/>
      <c r="J137" s="44"/>
      <c r="K137" s="44"/>
      <c r="L137" s="44"/>
      <c r="M137" s="44"/>
      <c r="N137" s="44"/>
      <c r="O137" s="44"/>
      <c r="P137" s="44"/>
      <c r="Q137" s="44"/>
      <c r="R137" s="44"/>
      <c r="S137" s="44"/>
      <c r="T137" s="44"/>
      <c r="U137" s="44"/>
      <c r="V137" s="44"/>
      <c r="W137" s="44"/>
      <c r="X137" s="67" t="n">
        <f aca="false">F137</f>
        <v>0</v>
      </c>
      <c r="Y137" s="67" t="n">
        <f aca="false">I137</f>
        <v>0</v>
      </c>
      <c r="Z137" s="67" t="n">
        <f aca="false">L137</f>
        <v>0</v>
      </c>
      <c r="AA137" s="67" t="n">
        <f aca="false">O137</f>
        <v>0</v>
      </c>
      <c r="AB137" s="67" t="n">
        <f aca="false">R137</f>
        <v>0</v>
      </c>
      <c r="AC137" s="67" t="n">
        <f aca="false">U137</f>
        <v>0</v>
      </c>
      <c r="AD137" s="68" t="n">
        <f aca="false">G137</f>
        <v>0</v>
      </c>
      <c r="AE137" s="68" t="n">
        <f aca="false">J137</f>
        <v>0</v>
      </c>
      <c r="AF137" s="68" t="n">
        <f aca="false">M137</f>
        <v>0</v>
      </c>
      <c r="AG137" s="68" t="n">
        <f aca="false">P137</f>
        <v>0</v>
      </c>
      <c r="AH137" s="68" t="n">
        <f aca="false">S137</f>
        <v>0</v>
      </c>
      <c r="AI137" s="68" t="n">
        <f aca="false">V137</f>
        <v>0</v>
      </c>
      <c r="AJ137" s="69" t="n">
        <f aca="false">H137</f>
        <v>0</v>
      </c>
      <c r="AK137" s="69" t="n">
        <f aca="false">K137</f>
        <v>0</v>
      </c>
      <c r="AL137" s="69" t="n">
        <f aca="false">N137</f>
        <v>0</v>
      </c>
      <c r="AM137" s="69" t="n">
        <f aca="false">Q137</f>
        <v>0</v>
      </c>
      <c r="AN137" s="69" t="n">
        <f aca="false">T137</f>
        <v>0</v>
      </c>
      <c r="AO137" s="69" t="n">
        <f aca="false">W137</f>
        <v>0</v>
      </c>
      <c r="AP137" s="70" t="n">
        <f aca="false">IFERROR(LARGE(AD137:AI137,1),0)</f>
        <v>0</v>
      </c>
      <c r="AQ137" s="70" t="n">
        <f aca="false">IFERROR(LARGE(AD137:AI137,2),0)</f>
        <v>0</v>
      </c>
      <c r="AR137" s="70" t="n">
        <f aca="false">IFERROR(LARGE(AD137:AI137,3),0)</f>
        <v>0</v>
      </c>
      <c r="AS137" s="70" t="n">
        <f aca="false">IFERROR(LARGE(AD137:AI137,4),0)</f>
        <v>0</v>
      </c>
      <c r="AT137" s="70" t="n">
        <f aca="false">IFERROR(LARGE(AD137:AI137,5),0)</f>
        <v>0</v>
      </c>
      <c r="AU137" s="71" t="n">
        <f aca="false">IFERROR(INDEX(X137:AC137,SMALL(IF(AD137:AI137=AV137,COLUMN(AD137:AI137)-COLUMN(AD137)+1),COUNTIF(AP137:AP137,AV137))),0)</f>
        <v>0</v>
      </c>
      <c r="AV137" s="71" t="n">
        <f aca="false">IFERROR(LARGE(AD137:AI137,1),0)</f>
        <v>0</v>
      </c>
      <c r="AW137" s="71" t="n">
        <f aca="false">IFERROR(INDEX(AJ137:AO137,SMALL(IF(AD137:AI137=AV137,COLUMN(AD137:AI137)-COLUMN(AD137)+1),COUNTIF(AP137:AP137,AV137))),0)</f>
        <v>0</v>
      </c>
      <c r="AX137" s="72" t="n">
        <f aca="false">IFERROR(INDEX(X137:AC137,SMALL(IF(AD137:AI137=AY137,COLUMN(AD137:AI137)-COLUMN(AD137)+1),COUNTIF(AP137:AQ137,AY137))),0)</f>
        <v>0</v>
      </c>
      <c r="AY137" s="72" t="n">
        <f aca="false">IFERROR(LARGE(AD137:AI137,2),0)</f>
        <v>0</v>
      </c>
      <c r="AZ137" s="73" t="n">
        <f aca="false">IFERROR(INDEX(AJ137:AO137,SMALL(IF(AD137:AI137=AY137,COLUMN(AD137:AI137)-COLUMN(AD137)+1),COUNTIF(AP137:AQ137,AY137))),0)</f>
        <v>0</v>
      </c>
      <c r="BA137" s="74" t="n">
        <f aca="false">IFERROR(INDEX(X137:AC137,SMALL(IF(AD137:AI137=BB137,COLUMN(AD137:AI137)-COLUMN(AD137)+1),COUNTIF(AP137:AR137,BB137))),0)</f>
        <v>0</v>
      </c>
      <c r="BB137" s="74" t="n">
        <f aca="false">IFERROR(LARGE(AD137:AI137,3),0)</f>
        <v>0</v>
      </c>
      <c r="BC137" s="74" t="n">
        <f aca="false">IFERROR(INDEX(AJ137:AO137,SMALL(IF(AD137:AI137=BB137,COLUMN(AD137:AI137)-COLUMN(AD137)+1),COUNTIF(AP137:AR137,BB137))),0)</f>
        <v>0</v>
      </c>
      <c r="BD137" s="75" t="n">
        <f aca="false">IFERROR(INDEX(X137:AC137,SMALL(IF(AD137:AI137=BE137,COLUMN(AD137:AI137)-COLUMN(AD137)+1),COUNTIF(AP137:AS137,BE137))),0)</f>
        <v>0</v>
      </c>
      <c r="BE137" s="75" t="n">
        <f aca="false">IFERROR(LARGE(AD137:AI137,4),0)</f>
        <v>0</v>
      </c>
      <c r="BF137" s="75" t="n">
        <f aca="false">IFERROR(INDEX(AJ137:AO137,SMALL(IF(AD137:AI137=BE137,COLUMN(AD137:AI137)-COLUMN(AD137)+1),COUNTIF(AP137:AS137,BE137))),0)</f>
        <v>0</v>
      </c>
      <c r="BG137" s="76" t="n">
        <f aca="false">IFERROR(INDEX(X137:AC137,SMALL(IF(AD137:AI137=BH137,COLUMN(AD137:AI137)-COLUMN(AD137)+1),COUNTIF(AP137:AT137,BH137))),0)</f>
        <v>0</v>
      </c>
      <c r="BH137" s="76" t="n">
        <f aca="false">IFERROR(LARGE(AD137:AI137,5),0)</f>
        <v>0</v>
      </c>
      <c r="BI137" s="76" t="n">
        <f aca="false">IFERROR(INDEX(AJ137:AO137,SMALL(IF(AD137:AI137=BH137,COLUMN(AD137:AI137)-COLUMN(AD137)+1),COUNTIF(AP137:AT137,BH137))),0)</f>
        <v>0</v>
      </c>
      <c r="BJ137" s="77" t="n">
        <f aca="false">IF(COUNTIF(AD137:AI137,0)=0,IF(COUNTIFS(AD137:AI137,"*F*")=0,SUM(LARGE(AD137:AI137,{1,2,3,4,5})),IF(COUNTIFS(AD137:AI137,"*F*")=1,SUM(LARGE(AD137:AI137,{1,2,3,4,5})),IF(COUNTIFS(AD137:AI137,"*F*")=2,"C",IF(COUNTIFS(AD137:AI137,"*F*")&gt;2,"F")))),IF(COUNTIFS(AD137:AH137,"*F*")=0,SUM(AD137:AH137),IF(COUNTIFS(AD137:AH137,"*F*")=1,"C",IF(COUNTIFS(AD137:AH137,"*F*")&gt;=2,"F"))))</f>
        <v>0</v>
      </c>
      <c r="BK137" s="78" t="n">
        <f aca="false">IFERROR(BJ137/5,BJ137)</f>
        <v>0</v>
      </c>
    </row>
    <row r="138" customFormat="false" ht="15" hidden="false" customHeight="false" outlineLevel="0" collapsed="false">
      <c r="A138" s="64" t="n">
        <v>136</v>
      </c>
      <c r="B138" s="65" t="s">
        <v>12</v>
      </c>
      <c r="C138" s="79"/>
      <c r="D138" s="79"/>
      <c r="E138" s="50"/>
      <c r="F138" s="44"/>
      <c r="G138" s="44"/>
      <c r="H138" s="44"/>
      <c r="I138" s="44"/>
      <c r="J138" s="44"/>
      <c r="K138" s="44"/>
      <c r="L138" s="44"/>
      <c r="M138" s="44"/>
      <c r="N138" s="44"/>
      <c r="O138" s="44"/>
      <c r="P138" s="44"/>
      <c r="Q138" s="44"/>
      <c r="R138" s="44"/>
      <c r="S138" s="44"/>
      <c r="T138" s="44"/>
      <c r="U138" s="44"/>
      <c r="V138" s="44"/>
      <c r="W138" s="44"/>
      <c r="X138" s="67" t="n">
        <f aca="false">F138</f>
        <v>0</v>
      </c>
      <c r="Y138" s="67" t="n">
        <f aca="false">I138</f>
        <v>0</v>
      </c>
      <c r="Z138" s="67" t="n">
        <f aca="false">L138</f>
        <v>0</v>
      </c>
      <c r="AA138" s="67" t="n">
        <f aca="false">O138</f>
        <v>0</v>
      </c>
      <c r="AB138" s="67" t="n">
        <f aca="false">R138</f>
        <v>0</v>
      </c>
      <c r="AC138" s="67" t="n">
        <f aca="false">U138</f>
        <v>0</v>
      </c>
      <c r="AD138" s="68" t="n">
        <f aca="false">G138</f>
        <v>0</v>
      </c>
      <c r="AE138" s="68" t="n">
        <f aca="false">J138</f>
        <v>0</v>
      </c>
      <c r="AF138" s="68" t="n">
        <f aca="false">M138</f>
        <v>0</v>
      </c>
      <c r="AG138" s="68" t="n">
        <f aca="false">P138</f>
        <v>0</v>
      </c>
      <c r="AH138" s="68" t="n">
        <f aca="false">S138</f>
        <v>0</v>
      </c>
      <c r="AI138" s="68" t="n">
        <f aca="false">V138</f>
        <v>0</v>
      </c>
      <c r="AJ138" s="69" t="n">
        <f aca="false">H138</f>
        <v>0</v>
      </c>
      <c r="AK138" s="69" t="n">
        <f aca="false">K138</f>
        <v>0</v>
      </c>
      <c r="AL138" s="69" t="n">
        <f aca="false">N138</f>
        <v>0</v>
      </c>
      <c r="AM138" s="69" t="n">
        <f aca="false">Q138</f>
        <v>0</v>
      </c>
      <c r="AN138" s="69" t="n">
        <f aca="false">T138</f>
        <v>0</v>
      </c>
      <c r="AO138" s="69" t="n">
        <f aca="false">W138</f>
        <v>0</v>
      </c>
      <c r="AP138" s="70" t="n">
        <f aca="false">IFERROR(LARGE(AD138:AI138,1),0)</f>
        <v>0</v>
      </c>
      <c r="AQ138" s="70" t="n">
        <f aca="false">IFERROR(LARGE(AD138:AI138,2),0)</f>
        <v>0</v>
      </c>
      <c r="AR138" s="70" t="n">
        <f aca="false">IFERROR(LARGE(AD138:AI138,3),0)</f>
        <v>0</v>
      </c>
      <c r="AS138" s="70" t="n">
        <f aca="false">IFERROR(LARGE(AD138:AI138,4),0)</f>
        <v>0</v>
      </c>
      <c r="AT138" s="70" t="n">
        <f aca="false">IFERROR(LARGE(AD138:AI138,5),0)</f>
        <v>0</v>
      </c>
      <c r="AU138" s="71" t="n">
        <f aca="false">IFERROR(INDEX(X138:AC138,SMALL(IF(AD138:AI138=AV138,COLUMN(AD138:AI138)-COLUMN(AD138)+1),COUNTIF(AP138:AP138,AV138))),0)</f>
        <v>0</v>
      </c>
      <c r="AV138" s="71" t="n">
        <f aca="false">IFERROR(LARGE(AD138:AI138,1),0)</f>
        <v>0</v>
      </c>
      <c r="AW138" s="71" t="n">
        <f aca="false">IFERROR(INDEX(AJ138:AO138,SMALL(IF(AD138:AI138=AV138,COLUMN(AD138:AI138)-COLUMN(AD138)+1),COUNTIF(AP138:AP138,AV138))),0)</f>
        <v>0</v>
      </c>
      <c r="AX138" s="72" t="n">
        <f aca="false">IFERROR(INDEX(X138:AC138,SMALL(IF(AD138:AI138=AY138,COLUMN(AD138:AI138)-COLUMN(AD138)+1),COUNTIF(AP138:AQ138,AY138))),0)</f>
        <v>0</v>
      </c>
      <c r="AY138" s="72" t="n">
        <f aca="false">IFERROR(LARGE(AD138:AI138,2),0)</f>
        <v>0</v>
      </c>
      <c r="AZ138" s="73" t="n">
        <f aca="false">IFERROR(INDEX(AJ138:AO138,SMALL(IF(AD138:AI138=AY138,COLUMN(AD138:AI138)-COLUMN(AD138)+1),COUNTIF(AP138:AQ138,AY138))),0)</f>
        <v>0</v>
      </c>
      <c r="BA138" s="74" t="n">
        <f aca="false">IFERROR(INDEX(X138:AC138,SMALL(IF(AD138:AI138=BB138,COLUMN(AD138:AI138)-COLUMN(AD138)+1),COUNTIF(AP138:AR138,BB138))),0)</f>
        <v>0</v>
      </c>
      <c r="BB138" s="74" t="n">
        <f aca="false">IFERROR(LARGE(AD138:AI138,3),0)</f>
        <v>0</v>
      </c>
      <c r="BC138" s="74" t="n">
        <f aca="false">IFERROR(INDEX(AJ138:AO138,SMALL(IF(AD138:AI138=BB138,COLUMN(AD138:AI138)-COLUMN(AD138)+1),COUNTIF(AP138:AR138,BB138))),0)</f>
        <v>0</v>
      </c>
      <c r="BD138" s="75" t="n">
        <f aca="false">IFERROR(INDEX(X138:AC138,SMALL(IF(AD138:AI138=BE138,COLUMN(AD138:AI138)-COLUMN(AD138)+1),COUNTIF(AP138:AS138,BE138))),0)</f>
        <v>0</v>
      </c>
      <c r="BE138" s="75" t="n">
        <f aca="false">IFERROR(LARGE(AD138:AI138,4),0)</f>
        <v>0</v>
      </c>
      <c r="BF138" s="75" t="n">
        <f aca="false">IFERROR(INDEX(AJ138:AO138,SMALL(IF(AD138:AI138=BE138,COLUMN(AD138:AI138)-COLUMN(AD138)+1),COUNTIF(AP138:AS138,BE138))),0)</f>
        <v>0</v>
      </c>
      <c r="BG138" s="76" t="n">
        <f aca="false">IFERROR(INDEX(X138:AC138,SMALL(IF(AD138:AI138=BH138,COLUMN(AD138:AI138)-COLUMN(AD138)+1),COUNTIF(AP138:AT138,BH138))),0)</f>
        <v>0</v>
      </c>
      <c r="BH138" s="76" t="n">
        <f aca="false">IFERROR(LARGE(AD138:AI138,5),0)</f>
        <v>0</v>
      </c>
      <c r="BI138" s="76" t="n">
        <f aca="false">IFERROR(INDEX(AJ138:AO138,SMALL(IF(AD138:AI138=BH138,COLUMN(AD138:AI138)-COLUMN(AD138)+1),COUNTIF(AP138:AT138,BH138))),0)</f>
        <v>0</v>
      </c>
      <c r="BJ138" s="77" t="n">
        <f aca="false">IF(COUNTIF(AD138:AI138,0)=0,IF(COUNTIFS(AD138:AI138,"*F*")=0,SUM(LARGE(AD138:AI138,{1,2,3,4,5})),IF(COUNTIFS(AD138:AI138,"*F*")=1,SUM(LARGE(AD138:AI138,{1,2,3,4,5})),IF(COUNTIFS(AD138:AI138,"*F*")=2,"C",IF(COUNTIFS(AD138:AI138,"*F*")&gt;2,"F")))),IF(COUNTIFS(AD138:AH138,"*F*")=0,SUM(AD138:AH138),IF(COUNTIFS(AD138:AH138,"*F*")=1,"C",IF(COUNTIFS(AD138:AH138,"*F*")&gt;=2,"F"))))</f>
        <v>0</v>
      </c>
      <c r="BK138" s="78" t="n">
        <f aca="false">IFERROR(BJ138/5,BJ138)</f>
        <v>0</v>
      </c>
    </row>
    <row r="139" customFormat="false" ht="15" hidden="false" customHeight="false" outlineLevel="0" collapsed="false">
      <c r="A139" s="64" t="n">
        <v>137</v>
      </c>
      <c r="B139" s="65" t="s">
        <v>12</v>
      </c>
      <c r="C139" s="79"/>
      <c r="D139" s="79"/>
      <c r="E139" s="50"/>
      <c r="F139" s="44"/>
      <c r="G139" s="44"/>
      <c r="H139" s="44"/>
      <c r="I139" s="44"/>
      <c r="J139" s="44"/>
      <c r="K139" s="44"/>
      <c r="L139" s="44"/>
      <c r="M139" s="44"/>
      <c r="N139" s="44"/>
      <c r="O139" s="44"/>
      <c r="P139" s="44"/>
      <c r="Q139" s="44"/>
      <c r="R139" s="44"/>
      <c r="S139" s="44"/>
      <c r="T139" s="44"/>
      <c r="U139" s="44"/>
      <c r="V139" s="44"/>
      <c r="W139" s="44"/>
      <c r="X139" s="67" t="n">
        <f aca="false">F139</f>
        <v>0</v>
      </c>
      <c r="Y139" s="67" t="n">
        <f aca="false">I139</f>
        <v>0</v>
      </c>
      <c r="Z139" s="67" t="n">
        <f aca="false">L139</f>
        <v>0</v>
      </c>
      <c r="AA139" s="67" t="n">
        <f aca="false">O139</f>
        <v>0</v>
      </c>
      <c r="AB139" s="67" t="n">
        <f aca="false">R139</f>
        <v>0</v>
      </c>
      <c r="AC139" s="67" t="n">
        <f aca="false">U139</f>
        <v>0</v>
      </c>
      <c r="AD139" s="68" t="n">
        <f aca="false">G139</f>
        <v>0</v>
      </c>
      <c r="AE139" s="68" t="n">
        <f aca="false">J139</f>
        <v>0</v>
      </c>
      <c r="AF139" s="68" t="n">
        <f aca="false">M139</f>
        <v>0</v>
      </c>
      <c r="AG139" s="68" t="n">
        <f aca="false">P139</f>
        <v>0</v>
      </c>
      <c r="AH139" s="68" t="n">
        <f aca="false">S139</f>
        <v>0</v>
      </c>
      <c r="AI139" s="68" t="n">
        <f aca="false">V139</f>
        <v>0</v>
      </c>
      <c r="AJ139" s="69" t="n">
        <f aca="false">H139</f>
        <v>0</v>
      </c>
      <c r="AK139" s="69" t="n">
        <f aca="false">K139</f>
        <v>0</v>
      </c>
      <c r="AL139" s="69" t="n">
        <f aca="false">N139</f>
        <v>0</v>
      </c>
      <c r="AM139" s="69" t="n">
        <f aca="false">Q139</f>
        <v>0</v>
      </c>
      <c r="AN139" s="69" t="n">
        <f aca="false">T139</f>
        <v>0</v>
      </c>
      <c r="AO139" s="69" t="n">
        <f aca="false">W139</f>
        <v>0</v>
      </c>
      <c r="AP139" s="70" t="n">
        <f aca="false">IFERROR(LARGE(AD139:AI139,1),0)</f>
        <v>0</v>
      </c>
      <c r="AQ139" s="70" t="n">
        <f aca="false">IFERROR(LARGE(AD139:AI139,2),0)</f>
        <v>0</v>
      </c>
      <c r="AR139" s="70" t="n">
        <f aca="false">IFERROR(LARGE(AD139:AI139,3),0)</f>
        <v>0</v>
      </c>
      <c r="AS139" s="70" t="n">
        <f aca="false">IFERROR(LARGE(AD139:AI139,4),0)</f>
        <v>0</v>
      </c>
      <c r="AT139" s="70" t="n">
        <f aca="false">IFERROR(LARGE(AD139:AI139,5),0)</f>
        <v>0</v>
      </c>
      <c r="AU139" s="71" t="n">
        <f aca="false">IFERROR(INDEX(X139:AC139,SMALL(IF(AD139:AI139=AV139,COLUMN(AD139:AI139)-COLUMN(AD139)+1),COUNTIF(AP139:AP139,AV139))),0)</f>
        <v>0</v>
      </c>
      <c r="AV139" s="71" t="n">
        <f aca="false">IFERROR(LARGE(AD139:AI139,1),0)</f>
        <v>0</v>
      </c>
      <c r="AW139" s="71" t="n">
        <f aca="false">IFERROR(INDEX(AJ139:AO139,SMALL(IF(AD139:AI139=AV139,COLUMN(AD139:AI139)-COLUMN(AD139)+1),COUNTIF(AP139:AP139,AV139))),0)</f>
        <v>0</v>
      </c>
      <c r="AX139" s="72" t="n">
        <f aca="false">IFERROR(INDEX(X139:AC139,SMALL(IF(AD139:AI139=AY139,COLUMN(AD139:AI139)-COLUMN(AD139)+1),COUNTIF(AP139:AQ139,AY139))),0)</f>
        <v>0</v>
      </c>
      <c r="AY139" s="72" t="n">
        <f aca="false">IFERROR(LARGE(AD139:AI139,2),0)</f>
        <v>0</v>
      </c>
      <c r="AZ139" s="73" t="n">
        <f aca="false">IFERROR(INDEX(AJ139:AO139,SMALL(IF(AD139:AI139=AY139,COLUMN(AD139:AI139)-COLUMN(AD139)+1),COUNTIF(AP139:AQ139,AY139))),0)</f>
        <v>0</v>
      </c>
      <c r="BA139" s="74" t="n">
        <f aca="false">IFERROR(INDEX(X139:AC139,SMALL(IF(AD139:AI139=BB139,COLUMN(AD139:AI139)-COLUMN(AD139)+1),COUNTIF(AP139:AR139,BB139))),0)</f>
        <v>0</v>
      </c>
      <c r="BB139" s="74" t="n">
        <f aca="false">IFERROR(LARGE(AD139:AI139,3),0)</f>
        <v>0</v>
      </c>
      <c r="BC139" s="74" t="n">
        <f aca="false">IFERROR(INDEX(AJ139:AO139,SMALL(IF(AD139:AI139=BB139,COLUMN(AD139:AI139)-COLUMN(AD139)+1),COUNTIF(AP139:AR139,BB139))),0)</f>
        <v>0</v>
      </c>
      <c r="BD139" s="75" t="n">
        <f aca="false">IFERROR(INDEX(X139:AC139,SMALL(IF(AD139:AI139=BE139,COLUMN(AD139:AI139)-COLUMN(AD139)+1),COUNTIF(AP139:AS139,BE139))),0)</f>
        <v>0</v>
      </c>
      <c r="BE139" s="75" t="n">
        <f aca="false">IFERROR(LARGE(AD139:AI139,4),0)</f>
        <v>0</v>
      </c>
      <c r="BF139" s="75" t="n">
        <f aca="false">IFERROR(INDEX(AJ139:AO139,SMALL(IF(AD139:AI139=BE139,COLUMN(AD139:AI139)-COLUMN(AD139)+1),COUNTIF(AP139:AS139,BE139))),0)</f>
        <v>0</v>
      </c>
      <c r="BG139" s="76" t="n">
        <f aca="false">IFERROR(INDEX(X139:AC139,SMALL(IF(AD139:AI139=BH139,COLUMN(AD139:AI139)-COLUMN(AD139)+1),COUNTIF(AP139:AT139,BH139))),0)</f>
        <v>0</v>
      </c>
      <c r="BH139" s="76" t="n">
        <f aca="false">IFERROR(LARGE(AD139:AI139,5),0)</f>
        <v>0</v>
      </c>
      <c r="BI139" s="76" t="n">
        <f aca="false">IFERROR(INDEX(AJ139:AO139,SMALL(IF(AD139:AI139=BH139,COLUMN(AD139:AI139)-COLUMN(AD139)+1),COUNTIF(AP139:AT139,BH139))),0)</f>
        <v>0</v>
      </c>
      <c r="BJ139" s="77" t="n">
        <f aca="false">IF(COUNTIF(AD139:AI139,0)=0,IF(COUNTIFS(AD139:AI139,"*F*")=0,SUM(LARGE(AD139:AI139,{1,2,3,4,5})),IF(COUNTIFS(AD139:AI139,"*F*")=1,SUM(LARGE(AD139:AI139,{1,2,3,4,5})),IF(COUNTIFS(AD139:AI139,"*F*")=2,"C",IF(COUNTIFS(AD139:AI139,"*F*")&gt;2,"F")))),IF(COUNTIFS(AD139:AH139,"*F*")=0,SUM(AD139:AH139),IF(COUNTIFS(AD139:AH139,"*F*")=1,"C",IF(COUNTIFS(AD139:AH139,"*F*")&gt;=2,"F"))))</f>
        <v>0</v>
      </c>
      <c r="BK139" s="78" t="n">
        <f aca="false">IFERROR(BJ139/5,BJ139)</f>
        <v>0</v>
      </c>
    </row>
    <row r="140" customFormat="false" ht="15" hidden="false" customHeight="false" outlineLevel="0" collapsed="false">
      <c r="A140" s="64" t="n">
        <v>138</v>
      </c>
      <c r="B140" s="65" t="s">
        <v>12</v>
      </c>
      <c r="C140" s="79"/>
      <c r="D140" s="79"/>
      <c r="E140" s="50"/>
      <c r="F140" s="44"/>
      <c r="G140" s="44"/>
      <c r="H140" s="44"/>
      <c r="I140" s="44"/>
      <c r="J140" s="44"/>
      <c r="K140" s="44"/>
      <c r="L140" s="44"/>
      <c r="M140" s="44"/>
      <c r="N140" s="44"/>
      <c r="O140" s="44"/>
      <c r="P140" s="44"/>
      <c r="Q140" s="44"/>
      <c r="R140" s="44"/>
      <c r="S140" s="44"/>
      <c r="T140" s="44"/>
      <c r="U140" s="44"/>
      <c r="V140" s="44"/>
      <c r="W140" s="44"/>
      <c r="X140" s="67" t="n">
        <f aca="false">F140</f>
        <v>0</v>
      </c>
      <c r="Y140" s="67" t="n">
        <f aca="false">I140</f>
        <v>0</v>
      </c>
      <c r="Z140" s="67" t="n">
        <f aca="false">L140</f>
        <v>0</v>
      </c>
      <c r="AA140" s="67" t="n">
        <f aca="false">O140</f>
        <v>0</v>
      </c>
      <c r="AB140" s="67" t="n">
        <f aca="false">R140</f>
        <v>0</v>
      </c>
      <c r="AC140" s="67" t="n">
        <f aca="false">U140</f>
        <v>0</v>
      </c>
      <c r="AD140" s="68" t="n">
        <f aca="false">G140</f>
        <v>0</v>
      </c>
      <c r="AE140" s="68" t="n">
        <f aca="false">J140</f>
        <v>0</v>
      </c>
      <c r="AF140" s="68" t="n">
        <f aca="false">M140</f>
        <v>0</v>
      </c>
      <c r="AG140" s="68" t="n">
        <f aca="false">P140</f>
        <v>0</v>
      </c>
      <c r="AH140" s="68" t="n">
        <f aca="false">S140</f>
        <v>0</v>
      </c>
      <c r="AI140" s="68" t="n">
        <f aca="false">V140</f>
        <v>0</v>
      </c>
      <c r="AJ140" s="69" t="n">
        <f aca="false">H140</f>
        <v>0</v>
      </c>
      <c r="AK140" s="69" t="n">
        <f aca="false">K140</f>
        <v>0</v>
      </c>
      <c r="AL140" s="69" t="n">
        <f aca="false">N140</f>
        <v>0</v>
      </c>
      <c r="AM140" s="69" t="n">
        <f aca="false">Q140</f>
        <v>0</v>
      </c>
      <c r="AN140" s="69" t="n">
        <f aca="false">T140</f>
        <v>0</v>
      </c>
      <c r="AO140" s="69" t="n">
        <f aca="false">W140</f>
        <v>0</v>
      </c>
      <c r="AP140" s="70" t="n">
        <f aca="false">IFERROR(LARGE(AD140:AI140,1),0)</f>
        <v>0</v>
      </c>
      <c r="AQ140" s="70" t="n">
        <f aca="false">IFERROR(LARGE(AD140:AI140,2),0)</f>
        <v>0</v>
      </c>
      <c r="AR140" s="70" t="n">
        <f aca="false">IFERROR(LARGE(AD140:AI140,3),0)</f>
        <v>0</v>
      </c>
      <c r="AS140" s="70" t="n">
        <f aca="false">IFERROR(LARGE(AD140:AI140,4),0)</f>
        <v>0</v>
      </c>
      <c r="AT140" s="70" t="n">
        <f aca="false">IFERROR(LARGE(AD140:AI140,5),0)</f>
        <v>0</v>
      </c>
      <c r="AU140" s="71" t="n">
        <f aca="false">IFERROR(INDEX(X140:AC140,SMALL(IF(AD140:AI140=AV140,COLUMN(AD140:AI140)-COLUMN(AD140)+1),COUNTIF(AP140:AP140,AV140))),0)</f>
        <v>0</v>
      </c>
      <c r="AV140" s="71" t="n">
        <f aca="false">IFERROR(LARGE(AD140:AI140,1),0)</f>
        <v>0</v>
      </c>
      <c r="AW140" s="71" t="n">
        <f aca="false">IFERROR(INDEX(AJ140:AO140,SMALL(IF(AD140:AI140=AV140,COLUMN(AD140:AI140)-COLUMN(AD140)+1),COUNTIF(AP140:AP140,AV140))),0)</f>
        <v>0</v>
      </c>
      <c r="AX140" s="72" t="n">
        <f aca="false">IFERROR(INDEX(X140:AC140,SMALL(IF(AD140:AI140=AY140,COLUMN(AD140:AI140)-COLUMN(AD140)+1),COUNTIF(AP140:AQ140,AY140))),0)</f>
        <v>0</v>
      </c>
      <c r="AY140" s="72" t="n">
        <f aca="false">IFERROR(LARGE(AD140:AI140,2),0)</f>
        <v>0</v>
      </c>
      <c r="AZ140" s="73" t="n">
        <f aca="false">IFERROR(INDEX(AJ140:AO140,SMALL(IF(AD140:AI140=AY140,COLUMN(AD140:AI140)-COLUMN(AD140)+1),COUNTIF(AP140:AQ140,AY140))),0)</f>
        <v>0</v>
      </c>
      <c r="BA140" s="74" t="n">
        <f aca="false">IFERROR(INDEX(X140:AC140,SMALL(IF(AD140:AI140=BB140,COLUMN(AD140:AI140)-COLUMN(AD140)+1),COUNTIF(AP140:AR140,BB140))),0)</f>
        <v>0</v>
      </c>
      <c r="BB140" s="74" t="n">
        <f aca="false">IFERROR(LARGE(AD140:AI140,3),0)</f>
        <v>0</v>
      </c>
      <c r="BC140" s="74" t="n">
        <f aca="false">IFERROR(INDEX(AJ140:AO140,SMALL(IF(AD140:AI140=BB140,COLUMN(AD140:AI140)-COLUMN(AD140)+1),COUNTIF(AP140:AR140,BB140))),0)</f>
        <v>0</v>
      </c>
      <c r="BD140" s="75" t="n">
        <f aca="false">IFERROR(INDEX(X140:AC140,SMALL(IF(AD140:AI140=BE140,COLUMN(AD140:AI140)-COLUMN(AD140)+1),COUNTIF(AP140:AS140,BE140))),0)</f>
        <v>0</v>
      </c>
      <c r="BE140" s="75" t="n">
        <f aca="false">IFERROR(LARGE(AD140:AI140,4),0)</f>
        <v>0</v>
      </c>
      <c r="BF140" s="75" t="n">
        <f aca="false">IFERROR(INDEX(AJ140:AO140,SMALL(IF(AD140:AI140=BE140,COLUMN(AD140:AI140)-COLUMN(AD140)+1),COUNTIF(AP140:AS140,BE140))),0)</f>
        <v>0</v>
      </c>
      <c r="BG140" s="76" t="n">
        <f aca="false">IFERROR(INDEX(X140:AC140,SMALL(IF(AD140:AI140=BH140,COLUMN(AD140:AI140)-COLUMN(AD140)+1),COUNTIF(AP140:AT140,BH140))),0)</f>
        <v>0</v>
      </c>
      <c r="BH140" s="76" t="n">
        <f aca="false">IFERROR(LARGE(AD140:AI140,5),0)</f>
        <v>0</v>
      </c>
      <c r="BI140" s="76" t="n">
        <f aca="false">IFERROR(INDEX(AJ140:AO140,SMALL(IF(AD140:AI140=BH140,COLUMN(AD140:AI140)-COLUMN(AD140)+1),COUNTIF(AP140:AT140,BH140))),0)</f>
        <v>0</v>
      </c>
      <c r="BJ140" s="77" t="n">
        <f aca="false">IF(COUNTIF(AD140:AI140,0)=0,IF(COUNTIFS(AD140:AI140,"*F*")=0,SUM(LARGE(AD140:AI140,{1,2,3,4,5})),IF(COUNTIFS(AD140:AI140,"*F*")=1,SUM(LARGE(AD140:AI140,{1,2,3,4,5})),IF(COUNTIFS(AD140:AI140,"*F*")=2,"C",IF(COUNTIFS(AD140:AI140,"*F*")&gt;2,"F")))),IF(COUNTIFS(AD140:AH140,"*F*")=0,SUM(AD140:AH140),IF(COUNTIFS(AD140:AH140,"*F*")=1,"C",IF(COUNTIFS(AD140:AH140,"*F*")&gt;=2,"F"))))</f>
        <v>0</v>
      </c>
      <c r="BK140" s="78" t="n">
        <f aca="false">IFERROR(BJ140/5,BJ140)</f>
        <v>0</v>
      </c>
    </row>
    <row r="141" customFormat="false" ht="15" hidden="false" customHeight="false" outlineLevel="0" collapsed="false">
      <c r="A141" s="64" t="n">
        <v>139</v>
      </c>
      <c r="B141" s="65" t="s">
        <v>12</v>
      </c>
      <c r="C141" s="79"/>
      <c r="D141" s="79"/>
      <c r="E141" s="50"/>
      <c r="F141" s="44"/>
      <c r="G141" s="44"/>
      <c r="H141" s="44"/>
      <c r="I141" s="44"/>
      <c r="J141" s="44"/>
      <c r="K141" s="44"/>
      <c r="L141" s="44"/>
      <c r="M141" s="44"/>
      <c r="N141" s="44"/>
      <c r="O141" s="44"/>
      <c r="P141" s="44"/>
      <c r="Q141" s="44"/>
      <c r="R141" s="44"/>
      <c r="S141" s="44"/>
      <c r="T141" s="44"/>
      <c r="U141" s="44"/>
      <c r="V141" s="44"/>
      <c r="W141" s="44"/>
      <c r="X141" s="67" t="n">
        <f aca="false">F141</f>
        <v>0</v>
      </c>
      <c r="Y141" s="67" t="n">
        <f aca="false">I141</f>
        <v>0</v>
      </c>
      <c r="Z141" s="67" t="n">
        <f aca="false">L141</f>
        <v>0</v>
      </c>
      <c r="AA141" s="67" t="n">
        <f aca="false">O141</f>
        <v>0</v>
      </c>
      <c r="AB141" s="67" t="n">
        <f aca="false">R141</f>
        <v>0</v>
      </c>
      <c r="AC141" s="67" t="n">
        <f aca="false">U141</f>
        <v>0</v>
      </c>
      <c r="AD141" s="68" t="n">
        <f aca="false">G141</f>
        <v>0</v>
      </c>
      <c r="AE141" s="68" t="n">
        <f aca="false">J141</f>
        <v>0</v>
      </c>
      <c r="AF141" s="68" t="n">
        <f aca="false">M141</f>
        <v>0</v>
      </c>
      <c r="AG141" s="68" t="n">
        <f aca="false">P141</f>
        <v>0</v>
      </c>
      <c r="AH141" s="68" t="n">
        <f aca="false">S141</f>
        <v>0</v>
      </c>
      <c r="AI141" s="68" t="n">
        <f aca="false">V141</f>
        <v>0</v>
      </c>
      <c r="AJ141" s="69" t="n">
        <f aca="false">H141</f>
        <v>0</v>
      </c>
      <c r="AK141" s="69" t="n">
        <f aca="false">K141</f>
        <v>0</v>
      </c>
      <c r="AL141" s="69" t="n">
        <f aca="false">N141</f>
        <v>0</v>
      </c>
      <c r="AM141" s="69" t="n">
        <f aca="false">Q141</f>
        <v>0</v>
      </c>
      <c r="AN141" s="69" t="n">
        <f aca="false">T141</f>
        <v>0</v>
      </c>
      <c r="AO141" s="69" t="n">
        <f aca="false">W141</f>
        <v>0</v>
      </c>
      <c r="AP141" s="70" t="n">
        <f aca="false">IFERROR(LARGE(AD141:AI141,1),0)</f>
        <v>0</v>
      </c>
      <c r="AQ141" s="70" t="n">
        <f aca="false">IFERROR(LARGE(AD141:AI141,2),0)</f>
        <v>0</v>
      </c>
      <c r="AR141" s="70" t="n">
        <f aca="false">IFERROR(LARGE(AD141:AI141,3),0)</f>
        <v>0</v>
      </c>
      <c r="AS141" s="70" t="n">
        <f aca="false">IFERROR(LARGE(AD141:AI141,4),0)</f>
        <v>0</v>
      </c>
      <c r="AT141" s="70" t="n">
        <f aca="false">IFERROR(LARGE(AD141:AI141,5),0)</f>
        <v>0</v>
      </c>
      <c r="AU141" s="71" t="n">
        <f aca="false">IFERROR(INDEX(X141:AC141,SMALL(IF(AD141:AI141=AV141,COLUMN(AD141:AI141)-COLUMN(AD141)+1),COUNTIF(AP141:AP141,AV141))),0)</f>
        <v>0</v>
      </c>
      <c r="AV141" s="71" t="n">
        <f aca="false">IFERROR(LARGE(AD141:AI141,1),0)</f>
        <v>0</v>
      </c>
      <c r="AW141" s="71" t="n">
        <f aca="false">IFERROR(INDEX(AJ141:AO141,SMALL(IF(AD141:AI141=AV141,COLUMN(AD141:AI141)-COLUMN(AD141)+1),COUNTIF(AP141:AP141,AV141))),0)</f>
        <v>0</v>
      </c>
      <c r="AX141" s="72" t="n">
        <f aca="false">IFERROR(INDEX(X141:AC141,SMALL(IF(AD141:AI141=AY141,COLUMN(AD141:AI141)-COLUMN(AD141)+1),COUNTIF(AP141:AQ141,AY141))),0)</f>
        <v>0</v>
      </c>
      <c r="AY141" s="72" t="n">
        <f aca="false">IFERROR(LARGE(AD141:AI141,2),0)</f>
        <v>0</v>
      </c>
      <c r="AZ141" s="73" t="n">
        <f aca="false">IFERROR(INDEX(AJ141:AO141,SMALL(IF(AD141:AI141=AY141,COLUMN(AD141:AI141)-COLUMN(AD141)+1),COUNTIF(AP141:AQ141,AY141))),0)</f>
        <v>0</v>
      </c>
      <c r="BA141" s="74" t="n">
        <f aca="false">IFERROR(INDEX(X141:AC141,SMALL(IF(AD141:AI141=BB141,COLUMN(AD141:AI141)-COLUMN(AD141)+1),COUNTIF(AP141:AR141,BB141))),0)</f>
        <v>0</v>
      </c>
      <c r="BB141" s="74" t="n">
        <f aca="false">IFERROR(LARGE(AD141:AI141,3),0)</f>
        <v>0</v>
      </c>
      <c r="BC141" s="74" t="n">
        <f aca="false">IFERROR(INDEX(AJ141:AO141,SMALL(IF(AD141:AI141=BB141,COLUMN(AD141:AI141)-COLUMN(AD141)+1),COUNTIF(AP141:AR141,BB141))),0)</f>
        <v>0</v>
      </c>
      <c r="BD141" s="75" t="n">
        <f aca="false">IFERROR(INDEX(X141:AC141,SMALL(IF(AD141:AI141=BE141,COLUMN(AD141:AI141)-COLUMN(AD141)+1),COUNTIF(AP141:AS141,BE141))),0)</f>
        <v>0</v>
      </c>
      <c r="BE141" s="75" t="n">
        <f aca="false">IFERROR(LARGE(AD141:AI141,4),0)</f>
        <v>0</v>
      </c>
      <c r="BF141" s="75" t="n">
        <f aca="false">IFERROR(INDEX(AJ141:AO141,SMALL(IF(AD141:AI141=BE141,COLUMN(AD141:AI141)-COLUMN(AD141)+1),COUNTIF(AP141:AS141,BE141))),0)</f>
        <v>0</v>
      </c>
      <c r="BG141" s="76" t="n">
        <f aca="false">IFERROR(INDEX(X141:AC141,SMALL(IF(AD141:AI141=BH141,COLUMN(AD141:AI141)-COLUMN(AD141)+1),COUNTIF(AP141:AT141,BH141))),0)</f>
        <v>0</v>
      </c>
      <c r="BH141" s="76" t="n">
        <f aca="false">IFERROR(LARGE(AD141:AI141,5),0)</f>
        <v>0</v>
      </c>
      <c r="BI141" s="76" t="n">
        <f aca="false">IFERROR(INDEX(AJ141:AO141,SMALL(IF(AD141:AI141=BH141,COLUMN(AD141:AI141)-COLUMN(AD141)+1),COUNTIF(AP141:AT141,BH141))),0)</f>
        <v>0</v>
      </c>
      <c r="BJ141" s="77" t="n">
        <f aca="false">IF(COUNTIF(AD141:AI141,0)=0,IF(COUNTIFS(AD141:AI141,"*F*")=0,SUM(LARGE(AD141:AI141,{1,2,3,4,5})),IF(COUNTIFS(AD141:AI141,"*F*")=1,SUM(LARGE(AD141:AI141,{1,2,3,4,5})),IF(COUNTIFS(AD141:AI141,"*F*")=2,"C",IF(COUNTIFS(AD141:AI141,"*F*")&gt;2,"F")))),IF(COUNTIFS(AD141:AH141,"*F*")=0,SUM(AD141:AH141),IF(COUNTIFS(AD141:AH141,"*F*")=1,"C",IF(COUNTIFS(AD141:AH141,"*F*")&gt;=2,"F"))))</f>
        <v>0</v>
      </c>
      <c r="BK141" s="78" t="n">
        <f aca="false">IFERROR(BJ141/5,BJ141)</f>
        <v>0</v>
      </c>
    </row>
    <row r="142" customFormat="false" ht="15" hidden="false" customHeight="false" outlineLevel="0" collapsed="false">
      <c r="A142" s="64" t="n">
        <v>140</v>
      </c>
      <c r="B142" s="65" t="s">
        <v>12</v>
      </c>
      <c r="C142" s="79"/>
      <c r="D142" s="79"/>
      <c r="E142" s="50"/>
      <c r="F142" s="44"/>
      <c r="G142" s="44"/>
      <c r="H142" s="44"/>
      <c r="I142" s="44"/>
      <c r="J142" s="44"/>
      <c r="K142" s="44"/>
      <c r="L142" s="44"/>
      <c r="M142" s="44"/>
      <c r="N142" s="44"/>
      <c r="O142" s="44"/>
      <c r="P142" s="44"/>
      <c r="Q142" s="44"/>
      <c r="R142" s="44"/>
      <c r="S142" s="44"/>
      <c r="T142" s="44"/>
      <c r="U142" s="44"/>
      <c r="V142" s="44"/>
      <c r="W142" s="44"/>
      <c r="X142" s="67" t="n">
        <f aca="false">F142</f>
        <v>0</v>
      </c>
      <c r="Y142" s="67" t="n">
        <f aca="false">I142</f>
        <v>0</v>
      </c>
      <c r="Z142" s="67" t="n">
        <f aca="false">L142</f>
        <v>0</v>
      </c>
      <c r="AA142" s="67" t="n">
        <f aca="false">O142</f>
        <v>0</v>
      </c>
      <c r="AB142" s="67" t="n">
        <f aca="false">R142</f>
        <v>0</v>
      </c>
      <c r="AC142" s="67" t="n">
        <f aca="false">U142</f>
        <v>0</v>
      </c>
      <c r="AD142" s="68" t="n">
        <f aca="false">G142</f>
        <v>0</v>
      </c>
      <c r="AE142" s="68" t="n">
        <f aca="false">J142</f>
        <v>0</v>
      </c>
      <c r="AF142" s="68" t="n">
        <f aca="false">M142</f>
        <v>0</v>
      </c>
      <c r="AG142" s="68" t="n">
        <f aca="false">P142</f>
        <v>0</v>
      </c>
      <c r="AH142" s="68" t="n">
        <f aca="false">S142</f>
        <v>0</v>
      </c>
      <c r="AI142" s="68" t="n">
        <f aca="false">V142</f>
        <v>0</v>
      </c>
      <c r="AJ142" s="69" t="n">
        <f aca="false">H142</f>
        <v>0</v>
      </c>
      <c r="AK142" s="69" t="n">
        <f aca="false">K142</f>
        <v>0</v>
      </c>
      <c r="AL142" s="69" t="n">
        <f aca="false">N142</f>
        <v>0</v>
      </c>
      <c r="AM142" s="69" t="n">
        <f aca="false">Q142</f>
        <v>0</v>
      </c>
      <c r="AN142" s="69" t="n">
        <f aca="false">T142</f>
        <v>0</v>
      </c>
      <c r="AO142" s="69" t="n">
        <f aca="false">W142</f>
        <v>0</v>
      </c>
      <c r="AP142" s="70" t="n">
        <f aca="false">IFERROR(LARGE(AD142:AI142,1),0)</f>
        <v>0</v>
      </c>
      <c r="AQ142" s="70" t="n">
        <f aca="false">IFERROR(LARGE(AD142:AI142,2),0)</f>
        <v>0</v>
      </c>
      <c r="AR142" s="70" t="n">
        <f aca="false">IFERROR(LARGE(AD142:AI142,3),0)</f>
        <v>0</v>
      </c>
      <c r="AS142" s="70" t="n">
        <f aca="false">IFERROR(LARGE(AD142:AI142,4),0)</f>
        <v>0</v>
      </c>
      <c r="AT142" s="70" t="n">
        <f aca="false">IFERROR(LARGE(AD142:AI142,5),0)</f>
        <v>0</v>
      </c>
      <c r="AU142" s="71" t="n">
        <f aca="false">IFERROR(INDEX(X142:AC142,SMALL(IF(AD142:AI142=AV142,COLUMN(AD142:AI142)-COLUMN(AD142)+1),COUNTIF(AP142:AP142,AV142))),0)</f>
        <v>0</v>
      </c>
      <c r="AV142" s="71" t="n">
        <f aca="false">IFERROR(LARGE(AD142:AI142,1),0)</f>
        <v>0</v>
      </c>
      <c r="AW142" s="71" t="n">
        <f aca="false">IFERROR(INDEX(AJ142:AO142,SMALL(IF(AD142:AI142=AV142,COLUMN(AD142:AI142)-COLUMN(AD142)+1),COUNTIF(AP142:AP142,AV142))),0)</f>
        <v>0</v>
      </c>
      <c r="AX142" s="72" t="n">
        <f aca="false">IFERROR(INDEX(X142:AC142,SMALL(IF(AD142:AI142=AY142,COLUMN(AD142:AI142)-COLUMN(AD142)+1),COUNTIF(AP142:AQ142,AY142))),0)</f>
        <v>0</v>
      </c>
      <c r="AY142" s="72" t="n">
        <f aca="false">IFERROR(LARGE(AD142:AI142,2),0)</f>
        <v>0</v>
      </c>
      <c r="AZ142" s="73" t="n">
        <f aca="false">IFERROR(INDEX(AJ142:AO142,SMALL(IF(AD142:AI142=AY142,COLUMN(AD142:AI142)-COLUMN(AD142)+1),COUNTIF(AP142:AQ142,AY142))),0)</f>
        <v>0</v>
      </c>
      <c r="BA142" s="74" t="n">
        <f aca="false">IFERROR(INDEX(X142:AC142,SMALL(IF(AD142:AI142=BB142,COLUMN(AD142:AI142)-COLUMN(AD142)+1),COUNTIF(AP142:AR142,BB142))),0)</f>
        <v>0</v>
      </c>
      <c r="BB142" s="74" t="n">
        <f aca="false">IFERROR(LARGE(AD142:AI142,3),0)</f>
        <v>0</v>
      </c>
      <c r="BC142" s="74" t="n">
        <f aca="false">IFERROR(INDEX(AJ142:AO142,SMALL(IF(AD142:AI142=BB142,COLUMN(AD142:AI142)-COLUMN(AD142)+1),COUNTIF(AP142:AR142,BB142))),0)</f>
        <v>0</v>
      </c>
      <c r="BD142" s="75" t="n">
        <f aca="false">IFERROR(INDEX(X142:AC142,SMALL(IF(AD142:AI142=BE142,COLUMN(AD142:AI142)-COLUMN(AD142)+1),COUNTIF(AP142:AS142,BE142))),0)</f>
        <v>0</v>
      </c>
      <c r="BE142" s="75" t="n">
        <f aca="false">IFERROR(LARGE(AD142:AI142,4),0)</f>
        <v>0</v>
      </c>
      <c r="BF142" s="75" t="n">
        <f aca="false">IFERROR(INDEX(AJ142:AO142,SMALL(IF(AD142:AI142=BE142,COLUMN(AD142:AI142)-COLUMN(AD142)+1),COUNTIF(AP142:AS142,BE142))),0)</f>
        <v>0</v>
      </c>
      <c r="BG142" s="76" t="n">
        <f aca="false">IFERROR(INDEX(X142:AC142,SMALL(IF(AD142:AI142=BH142,COLUMN(AD142:AI142)-COLUMN(AD142)+1),COUNTIF(AP142:AT142,BH142))),0)</f>
        <v>0</v>
      </c>
      <c r="BH142" s="76" t="n">
        <f aca="false">IFERROR(LARGE(AD142:AI142,5),0)</f>
        <v>0</v>
      </c>
      <c r="BI142" s="76" t="n">
        <f aca="false">IFERROR(INDEX(AJ142:AO142,SMALL(IF(AD142:AI142=BH142,COLUMN(AD142:AI142)-COLUMN(AD142)+1),COUNTIF(AP142:AT142,BH142))),0)</f>
        <v>0</v>
      </c>
      <c r="BJ142" s="77" t="n">
        <f aca="false">IF(COUNTIF(AD142:AI142,0)=0,IF(COUNTIFS(AD142:AI142,"*F*")=0,SUM(LARGE(AD142:AI142,{1,2,3,4,5})),IF(COUNTIFS(AD142:AI142,"*F*")=1,SUM(LARGE(AD142:AI142,{1,2,3,4,5})),IF(COUNTIFS(AD142:AI142,"*F*")=2,"C",IF(COUNTIFS(AD142:AI142,"*F*")&gt;2,"F")))),IF(COUNTIFS(AD142:AH142,"*F*")=0,SUM(AD142:AH142),IF(COUNTIFS(AD142:AH142,"*F*")=1,"C",IF(COUNTIFS(AD142:AH142,"*F*")&gt;=2,"F"))))</f>
        <v>0</v>
      </c>
      <c r="BK142" s="78" t="n">
        <f aca="false">IFERROR(BJ142/5,BJ142)</f>
        <v>0</v>
      </c>
    </row>
    <row r="143" customFormat="false" ht="15" hidden="false" customHeight="false" outlineLevel="0" collapsed="false">
      <c r="A143" s="64" t="n">
        <v>141</v>
      </c>
      <c r="B143" s="65" t="s">
        <v>12</v>
      </c>
      <c r="C143" s="79"/>
      <c r="D143" s="79"/>
      <c r="E143" s="50"/>
      <c r="F143" s="44"/>
      <c r="G143" s="44"/>
      <c r="H143" s="44"/>
      <c r="I143" s="44"/>
      <c r="J143" s="44"/>
      <c r="K143" s="44"/>
      <c r="L143" s="44"/>
      <c r="M143" s="44"/>
      <c r="N143" s="44"/>
      <c r="O143" s="44"/>
      <c r="P143" s="44"/>
      <c r="Q143" s="44"/>
      <c r="R143" s="44"/>
      <c r="S143" s="44"/>
      <c r="T143" s="44"/>
      <c r="U143" s="44"/>
      <c r="V143" s="44"/>
      <c r="W143" s="44"/>
      <c r="X143" s="67" t="n">
        <f aca="false">F143</f>
        <v>0</v>
      </c>
      <c r="Y143" s="67" t="n">
        <f aca="false">I143</f>
        <v>0</v>
      </c>
      <c r="Z143" s="67" t="n">
        <f aca="false">L143</f>
        <v>0</v>
      </c>
      <c r="AA143" s="67" t="n">
        <f aca="false">O143</f>
        <v>0</v>
      </c>
      <c r="AB143" s="67" t="n">
        <f aca="false">R143</f>
        <v>0</v>
      </c>
      <c r="AC143" s="67" t="n">
        <f aca="false">U143</f>
        <v>0</v>
      </c>
      <c r="AD143" s="68" t="n">
        <f aca="false">G143</f>
        <v>0</v>
      </c>
      <c r="AE143" s="68" t="n">
        <f aca="false">J143</f>
        <v>0</v>
      </c>
      <c r="AF143" s="68" t="n">
        <f aca="false">M143</f>
        <v>0</v>
      </c>
      <c r="AG143" s="68" t="n">
        <f aca="false">P143</f>
        <v>0</v>
      </c>
      <c r="AH143" s="68" t="n">
        <f aca="false">S143</f>
        <v>0</v>
      </c>
      <c r="AI143" s="68" t="n">
        <f aca="false">V143</f>
        <v>0</v>
      </c>
      <c r="AJ143" s="69" t="n">
        <f aca="false">H143</f>
        <v>0</v>
      </c>
      <c r="AK143" s="69" t="n">
        <f aca="false">K143</f>
        <v>0</v>
      </c>
      <c r="AL143" s="69" t="n">
        <f aca="false">N143</f>
        <v>0</v>
      </c>
      <c r="AM143" s="69" t="n">
        <f aca="false">Q143</f>
        <v>0</v>
      </c>
      <c r="AN143" s="69" t="n">
        <f aca="false">T143</f>
        <v>0</v>
      </c>
      <c r="AO143" s="69" t="n">
        <f aca="false">W143</f>
        <v>0</v>
      </c>
      <c r="AP143" s="70" t="n">
        <f aca="false">IFERROR(LARGE(AD143:AI143,1),0)</f>
        <v>0</v>
      </c>
      <c r="AQ143" s="70" t="n">
        <f aca="false">IFERROR(LARGE(AD143:AI143,2),0)</f>
        <v>0</v>
      </c>
      <c r="AR143" s="70" t="n">
        <f aca="false">IFERROR(LARGE(AD143:AI143,3),0)</f>
        <v>0</v>
      </c>
      <c r="AS143" s="70" t="n">
        <f aca="false">IFERROR(LARGE(AD143:AI143,4),0)</f>
        <v>0</v>
      </c>
      <c r="AT143" s="70" t="n">
        <f aca="false">IFERROR(LARGE(AD143:AI143,5),0)</f>
        <v>0</v>
      </c>
      <c r="AU143" s="71" t="n">
        <f aca="false">IFERROR(INDEX(X143:AC143,SMALL(IF(AD143:AI143=AV143,COLUMN(AD143:AI143)-COLUMN(AD143)+1),COUNTIF(AP143:AP143,AV143))),0)</f>
        <v>0</v>
      </c>
      <c r="AV143" s="71" t="n">
        <f aca="false">IFERROR(LARGE(AD143:AI143,1),0)</f>
        <v>0</v>
      </c>
      <c r="AW143" s="71" t="n">
        <f aca="false">IFERROR(INDEX(AJ143:AO143,SMALL(IF(AD143:AI143=AV143,COLUMN(AD143:AI143)-COLUMN(AD143)+1),COUNTIF(AP143:AP143,AV143))),0)</f>
        <v>0</v>
      </c>
      <c r="AX143" s="72" t="n">
        <f aca="false">IFERROR(INDEX(X143:AC143,SMALL(IF(AD143:AI143=AY143,COLUMN(AD143:AI143)-COLUMN(AD143)+1),COUNTIF(AP143:AQ143,AY143))),0)</f>
        <v>0</v>
      </c>
      <c r="AY143" s="72" t="n">
        <f aca="false">IFERROR(LARGE(AD143:AI143,2),0)</f>
        <v>0</v>
      </c>
      <c r="AZ143" s="73" t="n">
        <f aca="false">IFERROR(INDEX(AJ143:AO143,SMALL(IF(AD143:AI143=AY143,COLUMN(AD143:AI143)-COLUMN(AD143)+1),COUNTIF(AP143:AQ143,AY143))),0)</f>
        <v>0</v>
      </c>
      <c r="BA143" s="74" t="n">
        <f aca="false">IFERROR(INDEX(X143:AC143,SMALL(IF(AD143:AI143=BB143,COLUMN(AD143:AI143)-COLUMN(AD143)+1),COUNTIF(AP143:AR143,BB143))),0)</f>
        <v>0</v>
      </c>
      <c r="BB143" s="74" t="n">
        <f aca="false">IFERROR(LARGE(AD143:AI143,3),0)</f>
        <v>0</v>
      </c>
      <c r="BC143" s="74" t="n">
        <f aca="false">IFERROR(INDEX(AJ143:AO143,SMALL(IF(AD143:AI143=BB143,COLUMN(AD143:AI143)-COLUMN(AD143)+1),COUNTIF(AP143:AR143,BB143))),0)</f>
        <v>0</v>
      </c>
      <c r="BD143" s="75" t="n">
        <f aca="false">IFERROR(INDEX(X143:AC143,SMALL(IF(AD143:AI143=BE143,COLUMN(AD143:AI143)-COLUMN(AD143)+1),COUNTIF(AP143:AS143,BE143))),0)</f>
        <v>0</v>
      </c>
      <c r="BE143" s="75" t="n">
        <f aca="false">IFERROR(LARGE(AD143:AI143,4),0)</f>
        <v>0</v>
      </c>
      <c r="BF143" s="75" t="n">
        <f aca="false">IFERROR(INDEX(AJ143:AO143,SMALL(IF(AD143:AI143=BE143,COLUMN(AD143:AI143)-COLUMN(AD143)+1),COUNTIF(AP143:AS143,BE143))),0)</f>
        <v>0</v>
      </c>
      <c r="BG143" s="76" t="n">
        <f aca="false">IFERROR(INDEX(X143:AC143,SMALL(IF(AD143:AI143=BH143,COLUMN(AD143:AI143)-COLUMN(AD143)+1),COUNTIF(AP143:AT143,BH143))),0)</f>
        <v>0</v>
      </c>
      <c r="BH143" s="76" t="n">
        <f aca="false">IFERROR(LARGE(AD143:AI143,5),0)</f>
        <v>0</v>
      </c>
      <c r="BI143" s="76" t="n">
        <f aca="false">IFERROR(INDEX(AJ143:AO143,SMALL(IF(AD143:AI143=BH143,COLUMN(AD143:AI143)-COLUMN(AD143)+1),COUNTIF(AP143:AT143,BH143))),0)</f>
        <v>0</v>
      </c>
      <c r="BJ143" s="77" t="n">
        <f aca="false">IF(COUNTIF(AD143:AI143,0)=0,IF(COUNTIFS(AD143:AI143,"*F*")=0,SUM(LARGE(AD143:AI143,{1,2,3,4,5})),IF(COUNTIFS(AD143:AI143,"*F*")=1,SUM(LARGE(AD143:AI143,{1,2,3,4,5})),IF(COUNTIFS(AD143:AI143,"*F*")=2,"C",IF(COUNTIFS(AD143:AI143,"*F*")&gt;2,"F")))),IF(COUNTIFS(AD143:AH143,"*F*")=0,SUM(AD143:AH143),IF(COUNTIFS(AD143:AH143,"*F*")=1,"C",IF(COUNTIFS(AD143:AH143,"*F*")&gt;=2,"F"))))</f>
        <v>0</v>
      </c>
      <c r="BK143" s="78" t="n">
        <f aca="false">IFERROR(BJ143/5,BJ143)</f>
        <v>0</v>
      </c>
    </row>
    <row r="144" customFormat="false" ht="15" hidden="false" customHeight="false" outlineLevel="0" collapsed="false">
      <c r="A144" s="64" t="n">
        <v>142</v>
      </c>
      <c r="B144" s="65" t="s">
        <v>12</v>
      </c>
      <c r="C144" s="79"/>
      <c r="D144" s="79"/>
      <c r="E144" s="50"/>
      <c r="F144" s="44"/>
      <c r="G144" s="44"/>
      <c r="H144" s="44"/>
      <c r="I144" s="44"/>
      <c r="J144" s="44"/>
      <c r="K144" s="44"/>
      <c r="L144" s="44"/>
      <c r="M144" s="44"/>
      <c r="N144" s="44"/>
      <c r="O144" s="44"/>
      <c r="P144" s="44"/>
      <c r="Q144" s="44"/>
      <c r="R144" s="44"/>
      <c r="S144" s="44"/>
      <c r="T144" s="44"/>
      <c r="U144" s="44"/>
      <c r="V144" s="44"/>
      <c r="W144" s="44"/>
      <c r="X144" s="67" t="n">
        <f aca="false">F144</f>
        <v>0</v>
      </c>
      <c r="Y144" s="67" t="n">
        <f aca="false">I144</f>
        <v>0</v>
      </c>
      <c r="Z144" s="67" t="n">
        <f aca="false">L144</f>
        <v>0</v>
      </c>
      <c r="AA144" s="67" t="n">
        <f aca="false">O144</f>
        <v>0</v>
      </c>
      <c r="AB144" s="67" t="n">
        <f aca="false">R144</f>
        <v>0</v>
      </c>
      <c r="AC144" s="67" t="n">
        <f aca="false">U144</f>
        <v>0</v>
      </c>
      <c r="AD144" s="68" t="n">
        <f aca="false">G144</f>
        <v>0</v>
      </c>
      <c r="AE144" s="68" t="n">
        <f aca="false">J144</f>
        <v>0</v>
      </c>
      <c r="AF144" s="68" t="n">
        <f aca="false">M144</f>
        <v>0</v>
      </c>
      <c r="AG144" s="68" t="n">
        <f aca="false">P144</f>
        <v>0</v>
      </c>
      <c r="AH144" s="68" t="n">
        <f aca="false">S144</f>
        <v>0</v>
      </c>
      <c r="AI144" s="68" t="n">
        <f aca="false">V144</f>
        <v>0</v>
      </c>
      <c r="AJ144" s="69" t="n">
        <f aca="false">H144</f>
        <v>0</v>
      </c>
      <c r="AK144" s="69" t="n">
        <f aca="false">K144</f>
        <v>0</v>
      </c>
      <c r="AL144" s="69" t="n">
        <f aca="false">N144</f>
        <v>0</v>
      </c>
      <c r="AM144" s="69" t="n">
        <f aca="false">Q144</f>
        <v>0</v>
      </c>
      <c r="AN144" s="69" t="n">
        <f aca="false">T144</f>
        <v>0</v>
      </c>
      <c r="AO144" s="69" t="n">
        <f aca="false">W144</f>
        <v>0</v>
      </c>
      <c r="AP144" s="70" t="n">
        <f aca="false">IFERROR(LARGE(AD144:AI144,1),0)</f>
        <v>0</v>
      </c>
      <c r="AQ144" s="70" t="n">
        <f aca="false">IFERROR(LARGE(AD144:AI144,2),0)</f>
        <v>0</v>
      </c>
      <c r="AR144" s="70" t="n">
        <f aca="false">IFERROR(LARGE(AD144:AI144,3),0)</f>
        <v>0</v>
      </c>
      <c r="AS144" s="70" t="n">
        <f aca="false">IFERROR(LARGE(AD144:AI144,4),0)</f>
        <v>0</v>
      </c>
      <c r="AT144" s="70" t="n">
        <f aca="false">IFERROR(LARGE(AD144:AI144,5),0)</f>
        <v>0</v>
      </c>
      <c r="AU144" s="71" t="n">
        <f aca="false">IFERROR(INDEX(X144:AC144,SMALL(IF(AD144:AI144=AV144,COLUMN(AD144:AI144)-COLUMN(AD144)+1),COUNTIF(AP144:AP144,AV144))),0)</f>
        <v>0</v>
      </c>
      <c r="AV144" s="71" t="n">
        <f aca="false">IFERROR(LARGE(AD144:AI144,1),0)</f>
        <v>0</v>
      </c>
      <c r="AW144" s="71" t="n">
        <f aca="false">IFERROR(INDEX(AJ144:AO144,SMALL(IF(AD144:AI144=AV144,COLUMN(AD144:AI144)-COLUMN(AD144)+1),COUNTIF(AP144:AP144,AV144))),0)</f>
        <v>0</v>
      </c>
      <c r="AX144" s="72" t="n">
        <f aca="false">IFERROR(INDEX(X144:AC144,SMALL(IF(AD144:AI144=AY144,COLUMN(AD144:AI144)-COLUMN(AD144)+1),COUNTIF(AP144:AQ144,AY144))),0)</f>
        <v>0</v>
      </c>
      <c r="AY144" s="72" t="n">
        <f aca="false">IFERROR(LARGE(AD144:AI144,2),0)</f>
        <v>0</v>
      </c>
      <c r="AZ144" s="73" t="n">
        <f aca="false">IFERROR(INDEX(AJ144:AO144,SMALL(IF(AD144:AI144=AY144,COLUMN(AD144:AI144)-COLUMN(AD144)+1),COUNTIF(AP144:AQ144,AY144))),0)</f>
        <v>0</v>
      </c>
      <c r="BA144" s="74" t="n">
        <f aca="false">IFERROR(INDEX(X144:AC144,SMALL(IF(AD144:AI144=BB144,COLUMN(AD144:AI144)-COLUMN(AD144)+1),COUNTIF(AP144:AR144,BB144))),0)</f>
        <v>0</v>
      </c>
      <c r="BB144" s="74" t="n">
        <f aca="false">IFERROR(LARGE(AD144:AI144,3),0)</f>
        <v>0</v>
      </c>
      <c r="BC144" s="74" t="n">
        <f aca="false">IFERROR(INDEX(AJ144:AO144,SMALL(IF(AD144:AI144=BB144,COLUMN(AD144:AI144)-COLUMN(AD144)+1),COUNTIF(AP144:AR144,BB144))),0)</f>
        <v>0</v>
      </c>
      <c r="BD144" s="75" t="n">
        <f aca="false">IFERROR(INDEX(X144:AC144,SMALL(IF(AD144:AI144=BE144,COLUMN(AD144:AI144)-COLUMN(AD144)+1),COUNTIF(AP144:AS144,BE144))),0)</f>
        <v>0</v>
      </c>
      <c r="BE144" s="75" t="n">
        <f aca="false">IFERROR(LARGE(AD144:AI144,4),0)</f>
        <v>0</v>
      </c>
      <c r="BF144" s="75" t="n">
        <f aca="false">IFERROR(INDEX(AJ144:AO144,SMALL(IF(AD144:AI144=BE144,COLUMN(AD144:AI144)-COLUMN(AD144)+1),COUNTIF(AP144:AS144,BE144))),0)</f>
        <v>0</v>
      </c>
      <c r="BG144" s="76" t="n">
        <f aca="false">IFERROR(INDEX(X144:AC144,SMALL(IF(AD144:AI144=BH144,COLUMN(AD144:AI144)-COLUMN(AD144)+1),COUNTIF(AP144:AT144,BH144))),0)</f>
        <v>0</v>
      </c>
      <c r="BH144" s="76" t="n">
        <f aca="false">IFERROR(LARGE(AD144:AI144,5),0)</f>
        <v>0</v>
      </c>
      <c r="BI144" s="76" t="n">
        <f aca="false">IFERROR(INDEX(AJ144:AO144,SMALL(IF(AD144:AI144=BH144,COLUMN(AD144:AI144)-COLUMN(AD144)+1),COUNTIF(AP144:AT144,BH144))),0)</f>
        <v>0</v>
      </c>
      <c r="BJ144" s="77" t="n">
        <f aca="false">IF(COUNTIF(AD144:AI144,0)=0,IF(COUNTIFS(AD144:AI144,"*F*")=0,SUM(LARGE(AD144:AI144,{1,2,3,4,5})),IF(COUNTIFS(AD144:AI144,"*F*")=1,SUM(LARGE(AD144:AI144,{1,2,3,4,5})),IF(COUNTIFS(AD144:AI144,"*F*")=2,"C",IF(COUNTIFS(AD144:AI144,"*F*")&gt;2,"F")))),IF(COUNTIFS(AD144:AH144,"*F*")=0,SUM(AD144:AH144),IF(COUNTIFS(AD144:AH144,"*F*")=1,"C",IF(COUNTIFS(AD144:AH144,"*F*")&gt;=2,"F"))))</f>
        <v>0</v>
      </c>
      <c r="BK144" s="78" t="n">
        <f aca="false">IFERROR(BJ144/5,BJ144)</f>
        <v>0</v>
      </c>
    </row>
    <row r="145" customFormat="false" ht="15" hidden="false" customHeight="false" outlineLevel="0" collapsed="false">
      <c r="A145" s="64" t="n">
        <v>143</v>
      </c>
      <c r="B145" s="65" t="s">
        <v>12</v>
      </c>
      <c r="C145" s="79"/>
      <c r="D145" s="79"/>
      <c r="E145" s="50"/>
      <c r="F145" s="44"/>
      <c r="G145" s="44"/>
      <c r="H145" s="44"/>
      <c r="I145" s="44"/>
      <c r="J145" s="44"/>
      <c r="K145" s="44"/>
      <c r="L145" s="44"/>
      <c r="M145" s="44"/>
      <c r="N145" s="44"/>
      <c r="O145" s="44"/>
      <c r="P145" s="44"/>
      <c r="Q145" s="44"/>
      <c r="R145" s="44"/>
      <c r="S145" s="44"/>
      <c r="T145" s="44"/>
      <c r="U145" s="44"/>
      <c r="V145" s="44"/>
      <c r="W145" s="44"/>
      <c r="X145" s="67" t="n">
        <f aca="false">F145</f>
        <v>0</v>
      </c>
      <c r="Y145" s="67" t="n">
        <f aca="false">I145</f>
        <v>0</v>
      </c>
      <c r="Z145" s="67" t="n">
        <f aca="false">L145</f>
        <v>0</v>
      </c>
      <c r="AA145" s="67" t="n">
        <f aca="false">O145</f>
        <v>0</v>
      </c>
      <c r="AB145" s="67" t="n">
        <f aca="false">R145</f>
        <v>0</v>
      </c>
      <c r="AC145" s="67" t="n">
        <f aca="false">U145</f>
        <v>0</v>
      </c>
      <c r="AD145" s="68" t="n">
        <f aca="false">G145</f>
        <v>0</v>
      </c>
      <c r="AE145" s="68" t="n">
        <f aca="false">J145</f>
        <v>0</v>
      </c>
      <c r="AF145" s="68" t="n">
        <f aca="false">M145</f>
        <v>0</v>
      </c>
      <c r="AG145" s="68" t="n">
        <f aca="false">P145</f>
        <v>0</v>
      </c>
      <c r="AH145" s="68" t="n">
        <f aca="false">S145</f>
        <v>0</v>
      </c>
      <c r="AI145" s="68" t="n">
        <f aca="false">V145</f>
        <v>0</v>
      </c>
      <c r="AJ145" s="69" t="n">
        <f aca="false">H145</f>
        <v>0</v>
      </c>
      <c r="AK145" s="69" t="n">
        <f aca="false">K145</f>
        <v>0</v>
      </c>
      <c r="AL145" s="69" t="n">
        <f aca="false">N145</f>
        <v>0</v>
      </c>
      <c r="AM145" s="69" t="n">
        <f aca="false">Q145</f>
        <v>0</v>
      </c>
      <c r="AN145" s="69" t="n">
        <f aca="false">T145</f>
        <v>0</v>
      </c>
      <c r="AO145" s="69" t="n">
        <f aca="false">W145</f>
        <v>0</v>
      </c>
      <c r="AP145" s="70" t="n">
        <f aca="false">IFERROR(LARGE(AD145:AI145,1),0)</f>
        <v>0</v>
      </c>
      <c r="AQ145" s="70" t="n">
        <f aca="false">IFERROR(LARGE(AD145:AI145,2),0)</f>
        <v>0</v>
      </c>
      <c r="AR145" s="70" t="n">
        <f aca="false">IFERROR(LARGE(AD145:AI145,3),0)</f>
        <v>0</v>
      </c>
      <c r="AS145" s="70" t="n">
        <f aca="false">IFERROR(LARGE(AD145:AI145,4),0)</f>
        <v>0</v>
      </c>
      <c r="AT145" s="70" t="n">
        <f aca="false">IFERROR(LARGE(AD145:AI145,5),0)</f>
        <v>0</v>
      </c>
      <c r="AU145" s="71" t="n">
        <f aca="false">IFERROR(INDEX(X145:AC145,SMALL(IF(AD145:AI145=AV145,COLUMN(AD145:AI145)-COLUMN(AD145)+1),COUNTIF(AP145:AP145,AV145))),0)</f>
        <v>0</v>
      </c>
      <c r="AV145" s="71" t="n">
        <f aca="false">IFERROR(LARGE(AD145:AI145,1),0)</f>
        <v>0</v>
      </c>
      <c r="AW145" s="71" t="n">
        <f aca="false">IFERROR(INDEX(AJ145:AO145,SMALL(IF(AD145:AI145=AV145,COLUMN(AD145:AI145)-COLUMN(AD145)+1),COUNTIF(AP145:AP145,AV145))),0)</f>
        <v>0</v>
      </c>
      <c r="AX145" s="72" t="n">
        <f aca="false">IFERROR(INDEX(X145:AC145,SMALL(IF(AD145:AI145=AY145,COLUMN(AD145:AI145)-COLUMN(AD145)+1),COUNTIF(AP145:AQ145,AY145))),0)</f>
        <v>0</v>
      </c>
      <c r="AY145" s="72" t="n">
        <f aca="false">IFERROR(LARGE(AD145:AI145,2),0)</f>
        <v>0</v>
      </c>
      <c r="AZ145" s="73" t="n">
        <f aca="false">IFERROR(INDEX(AJ145:AO145,SMALL(IF(AD145:AI145=AY145,COLUMN(AD145:AI145)-COLUMN(AD145)+1),COUNTIF(AP145:AQ145,AY145))),0)</f>
        <v>0</v>
      </c>
      <c r="BA145" s="74" t="n">
        <f aca="false">IFERROR(INDEX(X145:AC145,SMALL(IF(AD145:AI145=BB145,COLUMN(AD145:AI145)-COLUMN(AD145)+1),COUNTIF(AP145:AR145,BB145))),0)</f>
        <v>0</v>
      </c>
      <c r="BB145" s="74" t="n">
        <f aca="false">IFERROR(LARGE(AD145:AI145,3),0)</f>
        <v>0</v>
      </c>
      <c r="BC145" s="74" t="n">
        <f aca="false">IFERROR(INDEX(AJ145:AO145,SMALL(IF(AD145:AI145=BB145,COLUMN(AD145:AI145)-COLUMN(AD145)+1),COUNTIF(AP145:AR145,BB145))),0)</f>
        <v>0</v>
      </c>
      <c r="BD145" s="75" t="n">
        <f aca="false">IFERROR(INDEX(X145:AC145,SMALL(IF(AD145:AI145=BE145,COLUMN(AD145:AI145)-COLUMN(AD145)+1),COUNTIF(AP145:AS145,BE145))),0)</f>
        <v>0</v>
      </c>
      <c r="BE145" s="75" t="n">
        <f aca="false">IFERROR(LARGE(AD145:AI145,4),0)</f>
        <v>0</v>
      </c>
      <c r="BF145" s="75" t="n">
        <f aca="false">IFERROR(INDEX(AJ145:AO145,SMALL(IF(AD145:AI145=BE145,COLUMN(AD145:AI145)-COLUMN(AD145)+1),COUNTIF(AP145:AS145,BE145))),0)</f>
        <v>0</v>
      </c>
      <c r="BG145" s="76" t="n">
        <f aca="false">IFERROR(INDEX(X145:AC145,SMALL(IF(AD145:AI145=BH145,COLUMN(AD145:AI145)-COLUMN(AD145)+1),COUNTIF(AP145:AT145,BH145))),0)</f>
        <v>0</v>
      </c>
      <c r="BH145" s="76" t="n">
        <f aca="false">IFERROR(LARGE(AD145:AI145,5),0)</f>
        <v>0</v>
      </c>
      <c r="BI145" s="76" t="n">
        <f aca="false">IFERROR(INDEX(AJ145:AO145,SMALL(IF(AD145:AI145=BH145,COLUMN(AD145:AI145)-COLUMN(AD145)+1),COUNTIF(AP145:AT145,BH145))),0)</f>
        <v>0</v>
      </c>
      <c r="BJ145" s="77" t="n">
        <f aca="false">IF(COUNTIF(AD145:AI145,0)=0,IF(COUNTIFS(AD145:AI145,"*F*")=0,SUM(LARGE(AD145:AI145,{1,2,3,4,5})),IF(COUNTIFS(AD145:AI145,"*F*")=1,SUM(LARGE(AD145:AI145,{1,2,3,4,5})),IF(COUNTIFS(AD145:AI145,"*F*")=2,"C",IF(COUNTIFS(AD145:AI145,"*F*")&gt;2,"F")))),IF(COUNTIFS(AD145:AH145,"*F*")=0,SUM(AD145:AH145),IF(COUNTIFS(AD145:AH145,"*F*")=1,"C",IF(COUNTIFS(AD145:AH145,"*F*")&gt;=2,"F"))))</f>
        <v>0</v>
      </c>
      <c r="BK145" s="78" t="n">
        <f aca="false">IFERROR(BJ145/5,BJ145)</f>
        <v>0</v>
      </c>
    </row>
    <row r="146" customFormat="false" ht="15" hidden="false" customHeight="false" outlineLevel="0" collapsed="false">
      <c r="A146" s="64" t="n">
        <v>144</v>
      </c>
      <c r="B146" s="65" t="s">
        <v>12</v>
      </c>
      <c r="C146" s="79"/>
      <c r="D146" s="79"/>
      <c r="E146" s="50"/>
      <c r="F146" s="44"/>
      <c r="G146" s="44"/>
      <c r="H146" s="44"/>
      <c r="I146" s="44"/>
      <c r="J146" s="44"/>
      <c r="K146" s="44"/>
      <c r="L146" s="44"/>
      <c r="M146" s="44"/>
      <c r="N146" s="44"/>
      <c r="O146" s="44"/>
      <c r="P146" s="44"/>
      <c r="Q146" s="44"/>
      <c r="R146" s="44"/>
      <c r="S146" s="44"/>
      <c r="T146" s="44"/>
      <c r="U146" s="44"/>
      <c r="V146" s="44"/>
      <c r="W146" s="44"/>
      <c r="X146" s="67" t="n">
        <f aca="false">F146</f>
        <v>0</v>
      </c>
      <c r="Y146" s="67" t="n">
        <f aca="false">I146</f>
        <v>0</v>
      </c>
      <c r="Z146" s="67" t="n">
        <f aca="false">L146</f>
        <v>0</v>
      </c>
      <c r="AA146" s="67" t="n">
        <f aca="false">O146</f>
        <v>0</v>
      </c>
      <c r="AB146" s="67" t="n">
        <f aca="false">R146</f>
        <v>0</v>
      </c>
      <c r="AC146" s="67" t="n">
        <f aca="false">U146</f>
        <v>0</v>
      </c>
      <c r="AD146" s="68" t="n">
        <f aca="false">G146</f>
        <v>0</v>
      </c>
      <c r="AE146" s="68" t="n">
        <f aca="false">J146</f>
        <v>0</v>
      </c>
      <c r="AF146" s="68" t="n">
        <f aca="false">M146</f>
        <v>0</v>
      </c>
      <c r="AG146" s="68" t="n">
        <f aca="false">P146</f>
        <v>0</v>
      </c>
      <c r="AH146" s="68" t="n">
        <f aca="false">S146</f>
        <v>0</v>
      </c>
      <c r="AI146" s="68" t="n">
        <f aca="false">V146</f>
        <v>0</v>
      </c>
      <c r="AJ146" s="69" t="n">
        <f aca="false">H146</f>
        <v>0</v>
      </c>
      <c r="AK146" s="69" t="n">
        <f aca="false">K146</f>
        <v>0</v>
      </c>
      <c r="AL146" s="69" t="n">
        <f aca="false">N146</f>
        <v>0</v>
      </c>
      <c r="AM146" s="69" t="n">
        <f aca="false">Q146</f>
        <v>0</v>
      </c>
      <c r="AN146" s="69" t="n">
        <f aca="false">T146</f>
        <v>0</v>
      </c>
      <c r="AO146" s="69" t="n">
        <f aca="false">W146</f>
        <v>0</v>
      </c>
      <c r="AP146" s="70" t="n">
        <f aca="false">IFERROR(LARGE(AD146:AI146,1),0)</f>
        <v>0</v>
      </c>
      <c r="AQ146" s="70" t="n">
        <f aca="false">IFERROR(LARGE(AD146:AI146,2),0)</f>
        <v>0</v>
      </c>
      <c r="AR146" s="70" t="n">
        <f aca="false">IFERROR(LARGE(AD146:AI146,3),0)</f>
        <v>0</v>
      </c>
      <c r="AS146" s="70" t="n">
        <f aca="false">IFERROR(LARGE(AD146:AI146,4),0)</f>
        <v>0</v>
      </c>
      <c r="AT146" s="70" t="n">
        <f aca="false">IFERROR(LARGE(AD146:AI146,5),0)</f>
        <v>0</v>
      </c>
      <c r="AU146" s="71" t="n">
        <f aca="false">IFERROR(INDEX(X146:AC146,SMALL(IF(AD146:AI146=AV146,COLUMN(AD146:AI146)-COLUMN(AD146)+1),COUNTIF(AP146:AP146,AV146))),0)</f>
        <v>0</v>
      </c>
      <c r="AV146" s="71" t="n">
        <f aca="false">IFERROR(LARGE(AD146:AI146,1),0)</f>
        <v>0</v>
      </c>
      <c r="AW146" s="71" t="n">
        <f aca="false">IFERROR(INDEX(AJ146:AO146,SMALL(IF(AD146:AI146=AV146,COLUMN(AD146:AI146)-COLUMN(AD146)+1),COUNTIF(AP146:AP146,AV146))),0)</f>
        <v>0</v>
      </c>
      <c r="AX146" s="72" t="n">
        <f aca="false">IFERROR(INDEX(X146:AC146,SMALL(IF(AD146:AI146=AY146,COLUMN(AD146:AI146)-COLUMN(AD146)+1),COUNTIF(AP146:AQ146,AY146))),0)</f>
        <v>0</v>
      </c>
      <c r="AY146" s="72" t="n">
        <f aca="false">IFERROR(LARGE(AD146:AI146,2),0)</f>
        <v>0</v>
      </c>
      <c r="AZ146" s="73" t="n">
        <f aca="false">IFERROR(INDEX(AJ146:AO146,SMALL(IF(AD146:AI146=AY146,COLUMN(AD146:AI146)-COLUMN(AD146)+1),COUNTIF(AP146:AQ146,AY146))),0)</f>
        <v>0</v>
      </c>
      <c r="BA146" s="74" t="n">
        <f aca="false">IFERROR(INDEX(X146:AC146,SMALL(IF(AD146:AI146=BB146,COLUMN(AD146:AI146)-COLUMN(AD146)+1),COUNTIF(AP146:AR146,BB146))),0)</f>
        <v>0</v>
      </c>
      <c r="BB146" s="74" t="n">
        <f aca="false">IFERROR(LARGE(AD146:AI146,3),0)</f>
        <v>0</v>
      </c>
      <c r="BC146" s="74" t="n">
        <f aca="false">IFERROR(INDEX(AJ146:AO146,SMALL(IF(AD146:AI146=BB146,COLUMN(AD146:AI146)-COLUMN(AD146)+1),COUNTIF(AP146:AR146,BB146))),0)</f>
        <v>0</v>
      </c>
      <c r="BD146" s="75" t="n">
        <f aca="false">IFERROR(INDEX(X146:AC146,SMALL(IF(AD146:AI146=BE146,COLUMN(AD146:AI146)-COLUMN(AD146)+1),COUNTIF(AP146:AS146,BE146))),0)</f>
        <v>0</v>
      </c>
      <c r="BE146" s="75" t="n">
        <f aca="false">IFERROR(LARGE(AD146:AI146,4),0)</f>
        <v>0</v>
      </c>
      <c r="BF146" s="75" t="n">
        <f aca="false">IFERROR(INDEX(AJ146:AO146,SMALL(IF(AD146:AI146=BE146,COLUMN(AD146:AI146)-COLUMN(AD146)+1),COUNTIF(AP146:AS146,BE146))),0)</f>
        <v>0</v>
      </c>
      <c r="BG146" s="76" t="n">
        <f aca="false">IFERROR(INDEX(X146:AC146,SMALL(IF(AD146:AI146=BH146,COLUMN(AD146:AI146)-COLUMN(AD146)+1),COUNTIF(AP146:AT146,BH146))),0)</f>
        <v>0</v>
      </c>
      <c r="BH146" s="76" t="n">
        <f aca="false">IFERROR(LARGE(AD146:AI146,5),0)</f>
        <v>0</v>
      </c>
      <c r="BI146" s="76" t="n">
        <f aca="false">IFERROR(INDEX(AJ146:AO146,SMALL(IF(AD146:AI146=BH146,COLUMN(AD146:AI146)-COLUMN(AD146)+1),COUNTIF(AP146:AT146,BH146))),0)</f>
        <v>0</v>
      </c>
      <c r="BJ146" s="77" t="n">
        <f aca="false">IF(COUNTIF(AD146:AI146,0)=0,IF(COUNTIFS(AD146:AI146,"*F*")=0,SUM(LARGE(AD146:AI146,{1,2,3,4,5})),IF(COUNTIFS(AD146:AI146,"*F*")=1,SUM(LARGE(AD146:AI146,{1,2,3,4,5})),IF(COUNTIFS(AD146:AI146,"*F*")=2,"C",IF(COUNTIFS(AD146:AI146,"*F*")&gt;2,"F")))),IF(COUNTIFS(AD146:AH146,"*F*")=0,SUM(AD146:AH146),IF(COUNTIFS(AD146:AH146,"*F*")=1,"C",IF(COUNTIFS(AD146:AH146,"*F*")&gt;=2,"F"))))</f>
        <v>0</v>
      </c>
      <c r="BK146" s="78" t="n">
        <f aca="false">IFERROR(BJ146/5,BJ146)</f>
        <v>0</v>
      </c>
    </row>
    <row r="147" customFormat="false" ht="15" hidden="false" customHeight="false" outlineLevel="0" collapsed="false">
      <c r="A147" s="64" t="n">
        <v>145</v>
      </c>
      <c r="B147" s="65" t="s">
        <v>12</v>
      </c>
      <c r="C147" s="79"/>
      <c r="D147" s="79"/>
      <c r="E147" s="50"/>
      <c r="F147" s="44"/>
      <c r="G147" s="44"/>
      <c r="H147" s="44"/>
      <c r="I147" s="44"/>
      <c r="J147" s="44"/>
      <c r="K147" s="44"/>
      <c r="L147" s="44"/>
      <c r="M147" s="44"/>
      <c r="N147" s="44"/>
      <c r="O147" s="44"/>
      <c r="P147" s="44"/>
      <c r="Q147" s="44"/>
      <c r="R147" s="44"/>
      <c r="S147" s="44"/>
      <c r="T147" s="44"/>
      <c r="U147" s="44"/>
      <c r="V147" s="44"/>
      <c r="W147" s="44"/>
      <c r="X147" s="67" t="n">
        <f aca="false">F147</f>
        <v>0</v>
      </c>
      <c r="Y147" s="67" t="n">
        <f aca="false">I147</f>
        <v>0</v>
      </c>
      <c r="Z147" s="67" t="n">
        <f aca="false">L147</f>
        <v>0</v>
      </c>
      <c r="AA147" s="67" t="n">
        <f aca="false">O147</f>
        <v>0</v>
      </c>
      <c r="AB147" s="67" t="n">
        <f aca="false">R147</f>
        <v>0</v>
      </c>
      <c r="AC147" s="67" t="n">
        <f aca="false">U147</f>
        <v>0</v>
      </c>
      <c r="AD147" s="68" t="n">
        <f aca="false">G147</f>
        <v>0</v>
      </c>
      <c r="AE147" s="68" t="n">
        <f aca="false">J147</f>
        <v>0</v>
      </c>
      <c r="AF147" s="68" t="n">
        <f aca="false">M147</f>
        <v>0</v>
      </c>
      <c r="AG147" s="68" t="n">
        <f aca="false">P147</f>
        <v>0</v>
      </c>
      <c r="AH147" s="68" t="n">
        <f aca="false">S147</f>
        <v>0</v>
      </c>
      <c r="AI147" s="68" t="n">
        <f aca="false">V147</f>
        <v>0</v>
      </c>
      <c r="AJ147" s="69" t="n">
        <f aca="false">H147</f>
        <v>0</v>
      </c>
      <c r="AK147" s="69" t="n">
        <f aca="false">K147</f>
        <v>0</v>
      </c>
      <c r="AL147" s="69" t="n">
        <f aca="false">N147</f>
        <v>0</v>
      </c>
      <c r="AM147" s="69" t="n">
        <f aca="false">Q147</f>
        <v>0</v>
      </c>
      <c r="AN147" s="69" t="n">
        <f aca="false">T147</f>
        <v>0</v>
      </c>
      <c r="AO147" s="69" t="n">
        <f aca="false">W147</f>
        <v>0</v>
      </c>
      <c r="AP147" s="70" t="n">
        <f aca="false">IFERROR(LARGE(AD147:AI147,1),0)</f>
        <v>0</v>
      </c>
      <c r="AQ147" s="70" t="n">
        <f aca="false">IFERROR(LARGE(AD147:AI147,2),0)</f>
        <v>0</v>
      </c>
      <c r="AR147" s="70" t="n">
        <f aca="false">IFERROR(LARGE(AD147:AI147,3),0)</f>
        <v>0</v>
      </c>
      <c r="AS147" s="70" t="n">
        <f aca="false">IFERROR(LARGE(AD147:AI147,4),0)</f>
        <v>0</v>
      </c>
      <c r="AT147" s="70" t="n">
        <f aca="false">IFERROR(LARGE(AD147:AI147,5),0)</f>
        <v>0</v>
      </c>
      <c r="AU147" s="71" t="n">
        <f aca="false">IFERROR(INDEX(X147:AC147,SMALL(IF(AD147:AI147=AV147,COLUMN(AD147:AI147)-COLUMN(AD147)+1),COUNTIF(AP147:AP147,AV147))),0)</f>
        <v>0</v>
      </c>
      <c r="AV147" s="71" t="n">
        <f aca="false">IFERROR(LARGE(AD147:AI147,1),0)</f>
        <v>0</v>
      </c>
      <c r="AW147" s="71" t="n">
        <f aca="false">IFERROR(INDEX(AJ147:AO147,SMALL(IF(AD147:AI147=AV147,COLUMN(AD147:AI147)-COLUMN(AD147)+1),COUNTIF(AP147:AP147,AV147))),0)</f>
        <v>0</v>
      </c>
      <c r="AX147" s="72" t="n">
        <f aca="false">IFERROR(INDEX(X147:AC147,SMALL(IF(AD147:AI147=AY147,COLUMN(AD147:AI147)-COLUMN(AD147)+1),COUNTIF(AP147:AQ147,AY147))),0)</f>
        <v>0</v>
      </c>
      <c r="AY147" s="72" t="n">
        <f aca="false">IFERROR(LARGE(AD147:AI147,2),0)</f>
        <v>0</v>
      </c>
      <c r="AZ147" s="73" t="n">
        <f aca="false">IFERROR(INDEX(AJ147:AO147,SMALL(IF(AD147:AI147=AY147,COLUMN(AD147:AI147)-COLUMN(AD147)+1),COUNTIF(AP147:AQ147,AY147))),0)</f>
        <v>0</v>
      </c>
      <c r="BA147" s="74" t="n">
        <f aca="false">IFERROR(INDEX(X147:AC147,SMALL(IF(AD147:AI147=BB147,COLUMN(AD147:AI147)-COLUMN(AD147)+1),COUNTIF(AP147:AR147,BB147))),0)</f>
        <v>0</v>
      </c>
      <c r="BB147" s="74" t="n">
        <f aca="false">IFERROR(LARGE(AD147:AI147,3),0)</f>
        <v>0</v>
      </c>
      <c r="BC147" s="74" t="n">
        <f aca="false">IFERROR(INDEX(AJ147:AO147,SMALL(IF(AD147:AI147=BB147,COLUMN(AD147:AI147)-COLUMN(AD147)+1),COUNTIF(AP147:AR147,BB147))),0)</f>
        <v>0</v>
      </c>
      <c r="BD147" s="75" t="n">
        <f aca="false">IFERROR(INDEX(X147:AC147,SMALL(IF(AD147:AI147=BE147,COLUMN(AD147:AI147)-COLUMN(AD147)+1),COUNTIF(AP147:AS147,BE147))),0)</f>
        <v>0</v>
      </c>
      <c r="BE147" s="75" t="n">
        <f aca="false">IFERROR(LARGE(AD147:AI147,4),0)</f>
        <v>0</v>
      </c>
      <c r="BF147" s="75" t="n">
        <f aca="false">IFERROR(INDEX(AJ147:AO147,SMALL(IF(AD147:AI147=BE147,COLUMN(AD147:AI147)-COLUMN(AD147)+1),COUNTIF(AP147:AS147,BE147))),0)</f>
        <v>0</v>
      </c>
      <c r="BG147" s="76" t="n">
        <f aca="false">IFERROR(INDEX(X147:AC147,SMALL(IF(AD147:AI147=BH147,COLUMN(AD147:AI147)-COLUMN(AD147)+1),COUNTIF(AP147:AT147,BH147))),0)</f>
        <v>0</v>
      </c>
      <c r="BH147" s="76" t="n">
        <f aca="false">IFERROR(LARGE(AD147:AI147,5),0)</f>
        <v>0</v>
      </c>
      <c r="BI147" s="76" t="n">
        <f aca="false">IFERROR(INDEX(AJ147:AO147,SMALL(IF(AD147:AI147=BH147,COLUMN(AD147:AI147)-COLUMN(AD147)+1),COUNTIF(AP147:AT147,BH147))),0)</f>
        <v>0</v>
      </c>
      <c r="BJ147" s="77" t="n">
        <f aca="false">IF(COUNTIF(AD147:AI147,0)=0,IF(COUNTIFS(AD147:AI147,"*F*")=0,SUM(LARGE(AD147:AI147,{1,2,3,4,5})),IF(COUNTIFS(AD147:AI147,"*F*")=1,SUM(LARGE(AD147:AI147,{1,2,3,4,5})),IF(COUNTIFS(AD147:AI147,"*F*")=2,"C",IF(COUNTIFS(AD147:AI147,"*F*")&gt;2,"F")))),IF(COUNTIFS(AD147:AH147,"*F*")=0,SUM(AD147:AH147),IF(COUNTIFS(AD147:AH147,"*F*")=1,"C",IF(COUNTIFS(AD147:AH147,"*F*")&gt;=2,"F"))))</f>
        <v>0</v>
      </c>
      <c r="BK147" s="78" t="n">
        <f aca="false">IFERROR(BJ147/5,BJ147)</f>
        <v>0</v>
      </c>
    </row>
    <row r="148" customFormat="false" ht="15" hidden="false" customHeight="false" outlineLevel="0" collapsed="false">
      <c r="A148" s="64" t="n">
        <v>146</v>
      </c>
      <c r="B148" s="65" t="s">
        <v>12</v>
      </c>
      <c r="C148" s="79"/>
      <c r="D148" s="79"/>
      <c r="E148" s="50"/>
      <c r="F148" s="44"/>
      <c r="G148" s="44"/>
      <c r="H148" s="44"/>
      <c r="I148" s="44"/>
      <c r="J148" s="44"/>
      <c r="K148" s="44"/>
      <c r="L148" s="44"/>
      <c r="M148" s="44"/>
      <c r="N148" s="44"/>
      <c r="O148" s="44"/>
      <c r="P148" s="44"/>
      <c r="Q148" s="44"/>
      <c r="R148" s="44"/>
      <c r="S148" s="44"/>
      <c r="T148" s="44"/>
      <c r="U148" s="44"/>
      <c r="V148" s="44"/>
      <c r="W148" s="44"/>
      <c r="X148" s="67" t="n">
        <f aca="false">F148</f>
        <v>0</v>
      </c>
      <c r="Y148" s="67" t="n">
        <f aca="false">I148</f>
        <v>0</v>
      </c>
      <c r="Z148" s="67" t="n">
        <f aca="false">L148</f>
        <v>0</v>
      </c>
      <c r="AA148" s="67" t="n">
        <f aca="false">O148</f>
        <v>0</v>
      </c>
      <c r="AB148" s="67" t="n">
        <f aca="false">R148</f>
        <v>0</v>
      </c>
      <c r="AC148" s="67" t="n">
        <f aca="false">U148</f>
        <v>0</v>
      </c>
      <c r="AD148" s="68" t="n">
        <f aca="false">G148</f>
        <v>0</v>
      </c>
      <c r="AE148" s="68" t="n">
        <f aca="false">J148</f>
        <v>0</v>
      </c>
      <c r="AF148" s="68" t="n">
        <f aca="false">M148</f>
        <v>0</v>
      </c>
      <c r="AG148" s="68" t="n">
        <f aca="false">P148</f>
        <v>0</v>
      </c>
      <c r="AH148" s="68" t="n">
        <f aca="false">S148</f>
        <v>0</v>
      </c>
      <c r="AI148" s="68" t="n">
        <f aca="false">V148</f>
        <v>0</v>
      </c>
      <c r="AJ148" s="69" t="n">
        <f aca="false">H148</f>
        <v>0</v>
      </c>
      <c r="AK148" s="69" t="n">
        <f aca="false">K148</f>
        <v>0</v>
      </c>
      <c r="AL148" s="69" t="n">
        <f aca="false">N148</f>
        <v>0</v>
      </c>
      <c r="AM148" s="69" t="n">
        <f aca="false">Q148</f>
        <v>0</v>
      </c>
      <c r="AN148" s="69" t="n">
        <f aca="false">T148</f>
        <v>0</v>
      </c>
      <c r="AO148" s="69" t="n">
        <f aca="false">W148</f>
        <v>0</v>
      </c>
      <c r="AP148" s="70" t="n">
        <f aca="false">IFERROR(LARGE(AD148:AI148,1),0)</f>
        <v>0</v>
      </c>
      <c r="AQ148" s="70" t="n">
        <f aca="false">IFERROR(LARGE(AD148:AI148,2),0)</f>
        <v>0</v>
      </c>
      <c r="AR148" s="70" t="n">
        <f aca="false">IFERROR(LARGE(AD148:AI148,3),0)</f>
        <v>0</v>
      </c>
      <c r="AS148" s="70" t="n">
        <f aca="false">IFERROR(LARGE(AD148:AI148,4),0)</f>
        <v>0</v>
      </c>
      <c r="AT148" s="70" t="n">
        <f aca="false">IFERROR(LARGE(AD148:AI148,5),0)</f>
        <v>0</v>
      </c>
      <c r="AU148" s="71" t="n">
        <f aca="false">IFERROR(INDEX(X148:AC148,SMALL(IF(AD148:AI148=AV148,COLUMN(AD148:AI148)-COLUMN(AD148)+1),COUNTIF(AP148:AP148,AV148))),0)</f>
        <v>0</v>
      </c>
      <c r="AV148" s="71" t="n">
        <f aca="false">IFERROR(LARGE(AD148:AI148,1),0)</f>
        <v>0</v>
      </c>
      <c r="AW148" s="71" t="n">
        <f aca="false">IFERROR(INDEX(AJ148:AO148,SMALL(IF(AD148:AI148=AV148,COLUMN(AD148:AI148)-COLUMN(AD148)+1),COUNTIF(AP148:AP148,AV148))),0)</f>
        <v>0</v>
      </c>
      <c r="AX148" s="72" t="n">
        <f aca="false">IFERROR(INDEX(X148:AC148,SMALL(IF(AD148:AI148=AY148,COLUMN(AD148:AI148)-COLUMN(AD148)+1),COUNTIF(AP148:AQ148,AY148))),0)</f>
        <v>0</v>
      </c>
      <c r="AY148" s="72" t="n">
        <f aca="false">IFERROR(LARGE(AD148:AI148,2),0)</f>
        <v>0</v>
      </c>
      <c r="AZ148" s="73" t="n">
        <f aca="false">IFERROR(INDEX(AJ148:AO148,SMALL(IF(AD148:AI148=AY148,COLUMN(AD148:AI148)-COLUMN(AD148)+1),COUNTIF(AP148:AQ148,AY148))),0)</f>
        <v>0</v>
      </c>
      <c r="BA148" s="74" t="n">
        <f aca="false">IFERROR(INDEX(X148:AC148,SMALL(IF(AD148:AI148=BB148,COLUMN(AD148:AI148)-COLUMN(AD148)+1),COUNTIF(AP148:AR148,BB148))),0)</f>
        <v>0</v>
      </c>
      <c r="BB148" s="74" t="n">
        <f aca="false">IFERROR(LARGE(AD148:AI148,3),0)</f>
        <v>0</v>
      </c>
      <c r="BC148" s="74" t="n">
        <f aca="false">IFERROR(INDEX(AJ148:AO148,SMALL(IF(AD148:AI148=BB148,COLUMN(AD148:AI148)-COLUMN(AD148)+1),COUNTIF(AP148:AR148,BB148))),0)</f>
        <v>0</v>
      </c>
      <c r="BD148" s="75" t="n">
        <f aca="false">IFERROR(INDEX(X148:AC148,SMALL(IF(AD148:AI148=BE148,COLUMN(AD148:AI148)-COLUMN(AD148)+1),COUNTIF(AP148:AS148,BE148))),0)</f>
        <v>0</v>
      </c>
      <c r="BE148" s="75" t="n">
        <f aca="false">IFERROR(LARGE(AD148:AI148,4),0)</f>
        <v>0</v>
      </c>
      <c r="BF148" s="75" t="n">
        <f aca="false">IFERROR(INDEX(AJ148:AO148,SMALL(IF(AD148:AI148=BE148,COLUMN(AD148:AI148)-COLUMN(AD148)+1),COUNTIF(AP148:AS148,BE148))),0)</f>
        <v>0</v>
      </c>
      <c r="BG148" s="76" t="n">
        <f aca="false">IFERROR(INDEX(X148:AC148,SMALL(IF(AD148:AI148=BH148,COLUMN(AD148:AI148)-COLUMN(AD148)+1),COUNTIF(AP148:AT148,BH148))),0)</f>
        <v>0</v>
      </c>
      <c r="BH148" s="76" t="n">
        <f aca="false">IFERROR(LARGE(AD148:AI148,5),0)</f>
        <v>0</v>
      </c>
      <c r="BI148" s="76" t="n">
        <f aca="false">IFERROR(INDEX(AJ148:AO148,SMALL(IF(AD148:AI148=BH148,COLUMN(AD148:AI148)-COLUMN(AD148)+1),COUNTIF(AP148:AT148,BH148))),0)</f>
        <v>0</v>
      </c>
      <c r="BJ148" s="77" t="n">
        <f aca="false">IF(COUNTIF(AD148:AI148,0)=0,IF(COUNTIFS(AD148:AI148,"*F*")=0,SUM(LARGE(AD148:AI148,{1,2,3,4,5})),IF(COUNTIFS(AD148:AI148,"*F*")=1,SUM(LARGE(AD148:AI148,{1,2,3,4,5})),IF(COUNTIFS(AD148:AI148,"*F*")=2,"C",IF(COUNTIFS(AD148:AI148,"*F*")&gt;2,"F")))),IF(COUNTIFS(AD148:AH148,"*F*")=0,SUM(AD148:AH148),IF(COUNTIFS(AD148:AH148,"*F*")=1,"C",IF(COUNTIFS(AD148:AH148,"*F*")&gt;=2,"F"))))</f>
        <v>0</v>
      </c>
      <c r="BK148" s="78" t="n">
        <f aca="false">IFERROR(BJ148/5,BJ148)</f>
        <v>0</v>
      </c>
    </row>
    <row r="149" customFormat="false" ht="15" hidden="false" customHeight="false" outlineLevel="0" collapsed="false">
      <c r="A149" s="64" t="n">
        <v>147</v>
      </c>
      <c r="B149" s="65" t="s">
        <v>12</v>
      </c>
      <c r="C149" s="79"/>
      <c r="D149" s="79"/>
      <c r="E149" s="50"/>
      <c r="F149" s="44"/>
      <c r="G149" s="44"/>
      <c r="H149" s="44"/>
      <c r="I149" s="44"/>
      <c r="J149" s="44"/>
      <c r="K149" s="44"/>
      <c r="L149" s="44"/>
      <c r="M149" s="44"/>
      <c r="N149" s="44"/>
      <c r="O149" s="44"/>
      <c r="P149" s="44"/>
      <c r="Q149" s="44"/>
      <c r="R149" s="44"/>
      <c r="S149" s="44"/>
      <c r="T149" s="44"/>
      <c r="U149" s="44"/>
      <c r="V149" s="44"/>
      <c r="W149" s="44"/>
      <c r="X149" s="67" t="n">
        <f aca="false">F149</f>
        <v>0</v>
      </c>
      <c r="Y149" s="67" t="n">
        <f aca="false">I149</f>
        <v>0</v>
      </c>
      <c r="Z149" s="67" t="n">
        <f aca="false">L149</f>
        <v>0</v>
      </c>
      <c r="AA149" s="67" t="n">
        <f aca="false">O149</f>
        <v>0</v>
      </c>
      <c r="AB149" s="67" t="n">
        <f aca="false">R149</f>
        <v>0</v>
      </c>
      <c r="AC149" s="67" t="n">
        <f aca="false">U149</f>
        <v>0</v>
      </c>
      <c r="AD149" s="68" t="n">
        <f aca="false">G149</f>
        <v>0</v>
      </c>
      <c r="AE149" s="68" t="n">
        <f aca="false">J149</f>
        <v>0</v>
      </c>
      <c r="AF149" s="68" t="n">
        <f aca="false">M149</f>
        <v>0</v>
      </c>
      <c r="AG149" s="68" t="n">
        <f aca="false">P149</f>
        <v>0</v>
      </c>
      <c r="AH149" s="68" t="n">
        <f aca="false">S149</f>
        <v>0</v>
      </c>
      <c r="AI149" s="68" t="n">
        <f aca="false">V149</f>
        <v>0</v>
      </c>
      <c r="AJ149" s="69" t="n">
        <f aca="false">H149</f>
        <v>0</v>
      </c>
      <c r="AK149" s="69" t="n">
        <f aca="false">K149</f>
        <v>0</v>
      </c>
      <c r="AL149" s="69" t="n">
        <f aca="false">N149</f>
        <v>0</v>
      </c>
      <c r="AM149" s="69" t="n">
        <f aca="false">Q149</f>
        <v>0</v>
      </c>
      <c r="AN149" s="69" t="n">
        <f aca="false">T149</f>
        <v>0</v>
      </c>
      <c r="AO149" s="69" t="n">
        <f aca="false">W149</f>
        <v>0</v>
      </c>
      <c r="AP149" s="70" t="n">
        <f aca="false">IFERROR(LARGE(AD149:AI149,1),0)</f>
        <v>0</v>
      </c>
      <c r="AQ149" s="70" t="n">
        <f aca="false">IFERROR(LARGE(AD149:AI149,2),0)</f>
        <v>0</v>
      </c>
      <c r="AR149" s="70" t="n">
        <f aca="false">IFERROR(LARGE(AD149:AI149,3),0)</f>
        <v>0</v>
      </c>
      <c r="AS149" s="70" t="n">
        <f aca="false">IFERROR(LARGE(AD149:AI149,4),0)</f>
        <v>0</v>
      </c>
      <c r="AT149" s="70" t="n">
        <f aca="false">IFERROR(LARGE(AD149:AI149,5),0)</f>
        <v>0</v>
      </c>
      <c r="AU149" s="71" t="n">
        <f aca="false">IFERROR(INDEX(X149:AC149,SMALL(IF(AD149:AI149=AV149,COLUMN(AD149:AI149)-COLUMN(AD149)+1),COUNTIF(AP149:AP149,AV149))),0)</f>
        <v>0</v>
      </c>
      <c r="AV149" s="71" t="n">
        <f aca="false">IFERROR(LARGE(AD149:AI149,1),0)</f>
        <v>0</v>
      </c>
      <c r="AW149" s="71" t="n">
        <f aca="false">IFERROR(INDEX(AJ149:AO149,SMALL(IF(AD149:AI149=AV149,COLUMN(AD149:AI149)-COLUMN(AD149)+1),COUNTIF(AP149:AP149,AV149))),0)</f>
        <v>0</v>
      </c>
      <c r="AX149" s="72" t="n">
        <f aca="false">IFERROR(INDEX(X149:AC149,SMALL(IF(AD149:AI149=AY149,COLUMN(AD149:AI149)-COLUMN(AD149)+1),COUNTIF(AP149:AQ149,AY149))),0)</f>
        <v>0</v>
      </c>
      <c r="AY149" s="72" t="n">
        <f aca="false">IFERROR(LARGE(AD149:AI149,2),0)</f>
        <v>0</v>
      </c>
      <c r="AZ149" s="73" t="n">
        <f aca="false">IFERROR(INDEX(AJ149:AO149,SMALL(IF(AD149:AI149=AY149,COLUMN(AD149:AI149)-COLUMN(AD149)+1),COUNTIF(AP149:AQ149,AY149))),0)</f>
        <v>0</v>
      </c>
      <c r="BA149" s="74" t="n">
        <f aca="false">IFERROR(INDEX(X149:AC149,SMALL(IF(AD149:AI149=BB149,COLUMN(AD149:AI149)-COLUMN(AD149)+1),COUNTIF(AP149:AR149,BB149))),0)</f>
        <v>0</v>
      </c>
      <c r="BB149" s="74" t="n">
        <f aca="false">IFERROR(LARGE(AD149:AI149,3),0)</f>
        <v>0</v>
      </c>
      <c r="BC149" s="74" t="n">
        <f aca="false">IFERROR(INDEX(AJ149:AO149,SMALL(IF(AD149:AI149=BB149,COLUMN(AD149:AI149)-COLUMN(AD149)+1),COUNTIF(AP149:AR149,BB149))),0)</f>
        <v>0</v>
      </c>
      <c r="BD149" s="75" t="n">
        <f aca="false">IFERROR(INDEX(X149:AC149,SMALL(IF(AD149:AI149=BE149,COLUMN(AD149:AI149)-COLUMN(AD149)+1),COUNTIF(AP149:AS149,BE149))),0)</f>
        <v>0</v>
      </c>
      <c r="BE149" s="75" t="n">
        <f aca="false">IFERROR(LARGE(AD149:AI149,4),0)</f>
        <v>0</v>
      </c>
      <c r="BF149" s="75" t="n">
        <f aca="false">IFERROR(INDEX(AJ149:AO149,SMALL(IF(AD149:AI149=BE149,COLUMN(AD149:AI149)-COLUMN(AD149)+1),COUNTIF(AP149:AS149,BE149))),0)</f>
        <v>0</v>
      </c>
      <c r="BG149" s="76" t="n">
        <f aca="false">IFERROR(INDEX(X149:AC149,SMALL(IF(AD149:AI149=BH149,COLUMN(AD149:AI149)-COLUMN(AD149)+1),COUNTIF(AP149:AT149,BH149))),0)</f>
        <v>0</v>
      </c>
      <c r="BH149" s="76" t="n">
        <f aca="false">IFERROR(LARGE(AD149:AI149,5),0)</f>
        <v>0</v>
      </c>
      <c r="BI149" s="76" t="n">
        <f aca="false">IFERROR(INDEX(AJ149:AO149,SMALL(IF(AD149:AI149=BH149,COLUMN(AD149:AI149)-COLUMN(AD149)+1),COUNTIF(AP149:AT149,BH149))),0)</f>
        <v>0</v>
      </c>
      <c r="BJ149" s="77" t="n">
        <f aca="false">IF(COUNTIF(AD149:AI149,0)=0,IF(COUNTIFS(AD149:AI149,"*F*")=0,SUM(LARGE(AD149:AI149,{1,2,3,4,5})),IF(COUNTIFS(AD149:AI149,"*F*")=1,SUM(LARGE(AD149:AI149,{1,2,3,4,5})),IF(COUNTIFS(AD149:AI149,"*F*")=2,"C",IF(COUNTIFS(AD149:AI149,"*F*")&gt;2,"F")))),IF(COUNTIFS(AD149:AH149,"*F*")=0,SUM(AD149:AH149),IF(COUNTIFS(AD149:AH149,"*F*")=1,"C",IF(COUNTIFS(AD149:AH149,"*F*")&gt;=2,"F"))))</f>
        <v>0</v>
      </c>
      <c r="BK149" s="78" t="n">
        <f aca="false">IFERROR(BJ149/5,BJ149)</f>
        <v>0</v>
      </c>
    </row>
    <row r="150" customFormat="false" ht="15" hidden="false" customHeight="false" outlineLevel="0" collapsed="false">
      <c r="A150" s="64" t="n">
        <v>148</v>
      </c>
      <c r="B150" s="65" t="s">
        <v>12</v>
      </c>
      <c r="C150" s="79"/>
      <c r="D150" s="79"/>
      <c r="E150" s="50"/>
      <c r="F150" s="44"/>
      <c r="G150" s="44"/>
      <c r="H150" s="44"/>
      <c r="I150" s="44"/>
      <c r="J150" s="44"/>
      <c r="K150" s="44"/>
      <c r="L150" s="44"/>
      <c r="M150" s="44"/>
      <c r="N150" s="44"/>
      <c r="O150" s="44"/>
      <c r="P150" s="44"/>
      <c r="Q150" s="44"/>
      <c r="R150" s="44"/>
      <c r="S150" s="44"/>
      <c r="T150" s="44"/>
      <c r="U150" s="44"/>
      <c r="V150" s="44"/>
      <c r="W150" s="44"/>
      <c r="X150" s="67" t="n">
        <f aca="false">F150</f>
        <v>0</v>
      </c>
      <c r="Y150" s="67" t="n">
        <f aca="false">I150</f>
        <v>0</v>
      </c>
      <c r="Z150" s="67" t="n">
        <f aca="false">L150</f>
        <v>0</v>
      </c>
      <c r="AA150" s="67" t="n">
        <f aca="false">O150</f>
        <v>0</v>
      </c>
      <c r="AB150" s="67" t="n">
        <f aca="false">R150</f>
        <v>0</v>
      </c>
      <c r="AC150" s="67" t="n">
        <f aca="false">U150</f>
        <v>0</v>
      </c>
      <c r="AD150" s="68" t="n">
        <f aca="false">G150</f>
        <v>0</v>
      </c>
      <c r="AE150" s="68" t="n">
        <f aca="false">J150</f>
        <v>0</v>
      </c>
      <c r="AF150" s="68" t="n">
        <f aca="false">M150</f>
        <v>0</v>
      </c>
      <c r="AG150" s="68" t="n">
        <f aca="false">P150</f>
        <v>0</v>
      </c>
      <c r="AH150" s="68" t="n">
        <f aca="false">S150</f>
        <v>0</v>
      </c>
      <c r="AI150" s="68" t="n">
        <f aca="false">V150</f>
        <v>0</v>
      </c>
      <c r="AJ150" s="69" t="n">
        <f aca="false">H150</f>
        <v>0</v>
      </c>
      <c r="AK150" s="69" t="n">
        <f aca="false">K150</f>
        <v>0</v>
      </c>
      <c r="AL150" s="69" t="n">
        <f aca="false">N150</f>
        <v>0</v>
      </c>
      <c r="AM150" s="69" t="n">
        <f aca="false">Q150</f>
        <v>0</v>
      </c>
      <c r="AN150" s="69" t="n">
        <f aca="false">T150</f>
        <v>0</v>
      </c>
      <c r="AO150" s="69" t="n">
        <f aca="false">W150</f>
        <v>0</v>
      </c>
      <c r="AP150" s="70" t="n">
        <f aca="false">IFERROR(LARGE(AD150:AI150,1),0)</f>
        <v>0</v>
      </c>
      <c r="AQ150" s="70" t="n">
        <f aca="false">IFERROR(LARGE(AD150:AI150,2),0)</f>
        <v>0</v>
      </c>
      <c r="AR150" s="70" t="n">
        <f aca="false">IFERROR(LARGE(AD150:AI150,3),0)</f>
        <v>0</v>
      </c>
      <c r="AS150" s="70" t="n">
        <f aca="false">IFERROR(LARGE(AD150:AI150,4),0)</f>
        <v>0</v>
      </c>
      <c r="AT150" s="70" t="n">
        <f aca="false">IFERROR(LARGE(AD150:AI150,5),0)</f>
        <v>0</v>
      </c>
      <c r="AU150" s="71" t="n">
        <f aca="false">IFERROR(INDEX(X150:AC150,SMALL(IF(AD150:AI150=AV150,COLUMN(AD150:AI150)-COLUMN(AD150)+1),COUNTIF(AP150:AP150,AV150))),0)</f>
        <v>0</v>
      </c>
      <c r="AV150" s="71" t="n">
        <f aca="false">IFERROR(LARGE(AD150:AI150,1),0)</f>
        <v>0</v>
      </c>
      <c r="AW150" s="71" t="n">
        <f aca="false">IFERROR(INDEX(AJ150:AO150,SMALL(IF(AD150:AI150=AV150,COLUMN(AD150:AI150)-COLUMN(AD150)+1),COUNTIF(AP150:AP150,AV150))),0)</f>
        <v>0</v>
      </c>
      <c r="AX150" s="72" t="n">
        <f aca="false">IFERROR(INDEX(X150:AC150,SMALL(IF(AD150:AI150=AY150,COLUMN(AD150:AI150)-COLUMN(AD150)+1),COUNTIF(AP150:AQ150,AY150))),0)</f>
        <v>0</v>
      </c>
      <c r="AY150" s="72" t="n">
        <f aca="false">IFERROR(LARGE(AD150:AI150,2),0)</f>
        <v>0</v>
      </c>
      <c r="AZ150" s="73" t="n">
        <f aca="false">IFERROR(INDEX(AJ150:AO150,SMALL(IF(AD150:AI150=AY150,COLUMN(AD150:AI150)-COLUMN(AD150)+1),COUNTIF(AP150:AQ150,AY150))),0)</f>
        <v>0</v>
      </c>
      <c r="BA150" s="74" t="n">
        <f aca="false">IFERROR(INDEX(X150:AC150,SMALL(IF(AD150:AI150=BB150,COLUMN(AD150:AI150)-COLUMN(AD150)+1),COUNTIF(AP150:AR150,BB150))),0)</f>
        <v>0</v>
      </c>
      <c r="BB150" s="74" t="n">
        <f aca="false">IFERROR(LARGE(AD150:AI150,3),0)</f>
        <v>0</v>
      </c>
      <c r="BC150" s="74" t="n">
        <f aca="false">IFERROR(INDEX(AJ150:AO150,SMALL(IF(AD150:AI150=BB150,COLUMN(AD150:AI150)-COLUMN(AD150)+1),COUNTIF(AP150:AR150,BB150))),0)</f>
        <v>0</v>
      </c>
      <c r="BD150" s="75" t="n">
        <f aca="false">IFERROR(INDEX(X150:AC150,SMALL(IF(AD150:AI150=BE150,COLUMN(AD150:AI150)-COLUMN(AD150)+1),COUNTIF(AP150:AS150,BE150))),0)</f>
        <v>0</v>
      </c>
      <c r="BE150" s="75" t="n">
        <f aca="false">IFERROR(LARGE(AD150:AI150,4),0)</f>
        <v>0</v>
      </c>
      <c r="BF150" s="75" t="n">
        <f aca="false">IFERROR(INDEX(AJ150:AO150,SMALL(IF(AD150:AI150=BE150,COLUMN(AD150:AI150)-COLUMN(AD150)+1),COUNTIF(AP150:AS150,BE150))),0)</f>
        <v>0</v>
      </c>
      <c r="BG150" s="76" t="n">
        <f aca="false">IFERROR(INDEX(X150:AC150,SMALL(IF(AD150:AI150=BH150,COLUMN(AD150:AI150)-COLUMN(AD150)+1),COUNTIF(AP150:AT150,BH150))),0)</f>
        <v>0</v>
      </c>
      <c r="BH150" s="76" t="n">
        <f aca="false">IFERROR(LARGE(AD150:AI150,5),0)</f>
        <v>0</v>
      </c>
      <c r="BI150" s="76" t="n">
        <f aca="false">IFERROR(INDEX(AJ150:AO150,SMALL(IF(AD150:AI150=BH150,COLUMN(AD150:AI150)-COLUMN(AD150)+1),COUNTIF(AP150:AT150,BH150))),0)</f>
        <v>0</v>
      </c>
      <c r="BJ150" s="77" t="n">
        <f aca="false">IF(COUNTIF(AD150:AI150,0)=0,IF(COUNTIFS(AD150:AI150,"*F*")=0,SUM(LARGE(AD150:AI150,{1,2,3,4,5})),IF(COUNTIFS(AD150:AI150,"*F*")=1,SUM(LARGE(AD150:AI150,{1,2,3,4,5})),IF(COUNTIFS(AD150:AI150,"*F*")=2,"C",IF(COUNTIFS(AD150:AI150,"*F*")&gt;2,"F")))),IF(COUNTIFS(AD150:AH150,"*F*")=0,SUM(AD150:AH150),IF(COUNTIFS(AD150:AH150,"*F*")=1,"C",IF(COUNTIFS(AD150:AH150,"*F*")&gt;=2,"F"))))</f>
        <v>0</v>
      </c>
      <c r="BK150" s="78" t="n">
        <f aca="false">IFERROR(BJ150/5,BJ150)</f>
        <v>0</v>
      </c>
    </row>
    <row r="151" customFormat="false" ht="15" hidden="false" customHeight="false" outlineLevel="0" collapsed="false">
      <c r="A151" s="64" t="n">
        <v>149</v>
      </c>
      <c r="B151" s="65" t="s">
        <v>12</v>
      </c>
      <c r="C151" s="79"/>
      <c r="D151" s="79"/>
      <c r="E151" s="50"/>
      <c r="F151" s="44"/>
      <c r="G151" s="44"/>
      <c r="H151" s="44"/>
      <c r="I151" s="44"/>
      <c r="J151" s="44"/>
      <c r="K151" s="44"/>
      <c r="L151" s="44"/>
      <c r="M151" s="44"/>
      <c r="N151" s="44"/>
      <c r="O151" s="44"/>
      <c r="P151" s="44"/>
      <c r="Q151" s="44"/>
      <c r="R151" s="44"/>
      <c r="S151" s="44"/>
      <c r="T151" s="44"/>
      <c r="U151" s="44"/>
      <c r="V151" s="44"/>
      <c r="W151" s="44"/>
      <c r="X151" s="67" t="n">
        <f aca="false">F151</f>
        <v>0</v>
      </c>
      <c r="Y151" s="67" t="n">
        <f aca="false">I151</f>
        <v>0</v>
      </c>
      <c r="Z151" s="67" t="n">
        <f aca="false">L151</f>
        <v>0</v>
      </c>
      <c r="AA151" s="67" t="n">
        <f aca="false">O151</f>
        <v>0</v>
      </c>
      <c r="AB151" s="67" t="n">
        <f aca="false">R151</f>
        <v>0</v>
      </c>
      <c r="AC151" s="67" t="n">
        <f aca="false">U151</f>
        <v>0</v>
      </c>
      <c r="AD151" s="68" t="n">
        <f aca="false">G151</f>
        <v>0</v>
      </c>
      <c r="AE151" s="68" t="n">
        <f aca="false">J151</f>
        <v>0</v>
      </c>
      <c r="AF151" s="68" t="n">
        <f aca="false">M151</f>
        <v>0</v>
      </c>
      <c r="AG151" s="68" t="n">
        <f aca="false">P151</f>
        <v>0</v>
      </c>
      <c r="AH151" s="68" t="n">
        <f aca="false">S151</f>
        <v>0</v>
      </c>
      <c r="AI151" s="68" t="n">
        <f aca="false">V151</f>
        <v>0</v>
      </c>
      <c r="AJ151" s="69" t="n">
        <f aca="false">H151</f>
        <v>0</v>
      </c>
      <c r="AK151" s="69" t="n">
        <f aca="false">K151</f>
        <v>0</v>
      </c>
      <c r="AL151" s="69" t="n">
        <f aca="false">N151</f>
        <v>0</v>
      </c>
      <c r="AM151" s="69" t="n">
        <f aca="false">Q151</f>
        <v>0</v>
      </c>
      <c r="AN151" s="69" t="n">
        <f aca="false">T151</f>
        <v>0</v>
      </c>
      <c r="AO151" s="69" t="n">
        <f aca="false">W151</f>
        <v>0</v>
      </c>
      <c r="AP151" s="70" t="n">
        <f aca="false">IFERROR(LARGE(AD151:AI151,1),0)</f>
        <v>0</v>
      </c>
      <c r="AQ151" s="70" t="n">
        <f aca="false">IFERROR(LARGE(AD151:AI151,2),0)</f>
        <v>0</v>
      </c>
      <c r="AR151" s="70" t="n">
        <f aca="false">IFERROR(LARGE(AD151:AI151,3),0)</f>
        <v>0</v>
      </c>
      <c r="AS151" s="70" t="n">
        <f aca="false">IFERROR(LARGE(AD151:AI151,4),0)</f>
        <v>0</v>
      </c>
      <c r="AT151" s="70" t="n">
        <f aca="false">IFERROR(LARGE(AD151:AI151,5),0)</f>
        <v>0</v>
      </c>
      <c r="AU151" s="71" t="n">
        <f aca="false">IFERROR(INDEX(X151:AC151,SMALL(IF(AD151:AI151=AV151,COLUMN(AD151:AI151)-COLUMN(AD151)+1),COUNTIF(AP151:AP151,AV151))),0)</f>
        <v>0</v>
      </c>
      <c r="AV151" s="71" t="n">
        <f aca="false">IFERROR(LARGE(AD151:AI151,1),0)</f>
        <v>0</v>
      </c>
      <c r="AW151" s="71" t="n">
        <f aca="false">IFERROR(INDEX(AJ151:AO151,SMALL(IF(AD151:AI151=AV151,COLUMN(AD151:AI151)-COLUMN(AD151)+1),COUNTIF(AP151:AP151,AV151))),0)</f>
        <v>0</v>
      </c>
      <c r="AX151" s="72" t="n">
        <f aca="false">IFERROR(INDEX(X151:AC151,SMALL(IF(AD151:AI151=AY151,COLUMN(AD151:AI151)-COLUMN(AD151)+1),COUNTIF(AP151:AQ151,AY151))),0)</f>
        <v>0</v>
      </c>
      <c r="AY151" s="72" t="n">
        <f aca="false">IFERROR(LARGE(AD151:AI151,2),0)</f>
        <v>0</v>
      </c>
      <c r="AZ151" s="73" t="n">
        <f aca="false">IFERROR(INDEX(AJ151:AO151,SMALL(IF(AD151:AI151=AY151,COLUMN(AD151:AI151)-COLUMN(AD151)+1),COUNTIF(AP151:AQ151,AY151))),0)</f>
        <v>0</v>
      </c>
      <c r="BA151" s="74" t="n">
        <f aca="false">IFERROR(INDEX(X151:AC151,SMALL(IF(AD151:AI151=BB151,COLUMN(AD151:AI151)-COLUMN(AD151)+1),COUNTIF(AP151:AR151,BB151))),0)</f>
        <v>0</v>
      </c>
      <c r="BB151" s="74" t="n">
        <f aca="false">IFERROR(LARGE(AD151:AI151,3),0)</f>
        <v>0</v>
      </c>
      <c r="BC151" s="74" t="n">
        <f aca="false">IFERROR(INDEX(AJ151:AO151,SMALL(IF(AD151:AI151=BB151,COLUMN(AD151:AI151)-COLUMN(AD151)+1),COUNTIF(AP151:AR151,BB151))),0)</f>
        <v>0</v>
      </c>
      <c r="BD151" s="75" t="n">
        <f aca="false">IFERROR(INDEX(X151:AC151,SMALL(IF(AD151:AI151=BE151,COLUMN(AD151:AI151)-COLUMN(AD151)+1),COUNTIF(AP151:AS151,BE151))),0)</f>
        <v>0</v>
      </c>
      <c r="BE151" s="75" t="n">
        <f aca="false">IFERROR(LARGE(AD151:AI151,4),0)</f>
        <v>0</v>
      </c>
      <c r="BF151" s="75" t="n">
        <f aca="false">IFERROR(INDEX(AJ151:AO151,SMALL(IF(AD151:AI151=BE151,COLUMN(AD151:AI151)-COLUMN(AD151)+1),COUNTIF(AP151:AS151,BE151))),0)</f>
        <v>0</v>
      </c>
      <c r="BG151" s="76" t="n">
        <f aca="false">IFERROR(INDEX(X151:AC151,SMALL(IF(AD151:AI151=BH151,COLUMN(AD151:AI151)-COLUMN(AD151)+1),COUNTIF(AP151:AT151,BH151))),0)</f>
        <v>0</v>
      </c>
      <c r="BH151" s="76" t="n">
        <f aca="false">IFERROR(LARGE(AD151:AI151,5),0)</f>
        <v>0</v>
      </c>
      <c r="BI151" s="76" t="n">
        <f aca="false">IFERROR(INDEX(AJ151:AO151,SMALL(IF(AD151:AI151=BH151,COLUMN(AD151:AI151)-COLUMN(AD151)+1),COUNTIF(AP151:AT151,BH151))),0)</f>
        <v>0</v>
      </c>
      <c r="BJ151" s="77" t="n">
        <f aca="false">IF(COUNTIF(AD151:AI151,0)=0,IF(COUNTIFS(AD151:AI151,"*F*")=0,SUM(LARGE(AD151:AI151,{1,2,3,4,5})),IF(COUNTIFS(AD151:AI151,"*F*")=1,SUM(LARGE(AD151:AI151,{1,2,3,4,5})),IF(COUNTIFS(AD151:AI151,"*F*")=2,"C",IF(COUNTIFS(AD151:AI151,"*F*")&gt;2,"F")))),IF(COUNTIFS(AD151:AH151,"*F*")=0,SUM(AD151:AH151),IF(COUNTIFS(AD151:AH151,"*F*")=1,"C",IF(COUNTIFS(AD151:AH151,"*F*")&gt;=2,"F"))))</f>
        <v>0</v>
      </c>
      <c r="BK151" s="78" t="n">
        <f aca="false">IFERROR(BJ151/5,BJ151)</f>
        <v>0</v>
      </c>
    </row>
    <row r="152" customFormat="false" ht="15" hidden="false" customHeight="false" outlineLevel="0" collapsed="false">
      <c r="A152" s="64" t="n">
        <v>150</v>
      </c>
      <c r="B152" s="65" t="s">
        <v>12</v>
      </c>
      <c r="C152" s="79"/>
      <c r="D152" s="79"/>
      <c r="E152" s="50"/>
      <c r="F152" s="44"/>
      <c r="G152" s="44"/>
      <c r="H152" s="44"/>
      <c r="I152" s="44"/>
      <c r="J152" s="44"/>
      <c r="K152" s="44"/>
      <c r="L152" s="44"/>
      <c r="M152" s="44"/>
      <c r="N152" s="44"/>
      <c r="O152" s="44"/>
      <c r="P152" s="44"/>
      <c r="Q152" s="44"/>
      <c r="R152" s="44"/>
      <c r="S152" s="44"/>
      <c r="T152" s="44"/>
      <c r="U152" s="44"/>
      <c r="V152" s="44"/>
      <c r="W152" s="44"/>
      <c r="X152" s="67" t="n">
        <f aca="false">F152</f>
        <v>0</v>
      </c>
      <c r="Y152" s="67" t="n">
        <f aca="false">I152</f>
        <v>0</v>
      </c>
      <c r="Z152" s="67" t="n">
        <f aca="false">L152</f>
        <v>0</v>
      </c>
      <c r="AA152" s="67" t="n">
        <f aca="false">O152</f>
        <v>0</v>
      </c>
      <c r="AB152" s="67" t="n">
        <f aca="false">R152</f>
        <v>0</v>
      </c>
      <c r="AC152" s="67" t="n">
        <f aca="false">U152</f>
        <v>0</v>
      </c>
      <c r="AD152" s="68" t="n">
        <f aca="false">G152</f>
        <v>0</v>
      </c>
      <c r="AE152" s="68" t="n">
        <f aca="false">J152</f>
        <v>0</v>
      </c>
      <c r="AF152" s="68" t="n">
        <f aca="false">M152</f>
        <v>0</v>
      </c>
      <c r="AG152" s="68" t="n">
        <f aca="false">P152</f>
        <v>0</v>
      </c>
      <c r="AH152" s="68" t="n">
        <f aca="false">S152</f>
        <v>0</v>
      </c>
      <c r="AI152" s="68" t="n">
        <f aca="false">V152</f>
        <v>0</v>
      </c>
      <c r="AJ152" s="69" t="n">
        <f aca="false">H152</f>
        <v>0</v>
      </c>
      <c r="AK152" s="69" t="n">
        <f aca="false">K152</f>
        <v>0</v>
      </c>
      <c r="AL152" s="69" t="n">
        <f aca="false">N152</f>
        <v>0</v>
      </c>
      <c r="AM152" s="69" t="n">
        <f aca="false">Q152</f>
        <v>0</v>
      </c>
      <c r="AN152" s="69" t="n">
        <f aca="false">T152</f>
        <v>0</v>
      </c>
      <c r="AO152" s="69" t="n">
        <f aca="false">W152</f>
        <v>0</v>
      </c>
      <c r="AP152" s="70" t="n">
        <f aca="false">IFERROR(LARGE(AD152:AI152,1),0)</f>
        <v>0</v>
      </c>
      <c r="AQ152" s="70" t="n">
        <f aca="false">IFERROR(LARGE(AD152:AI152,2),0)</f>
        <v>0</v>
      </c>
      <c r="AR152" s="70" t="n">
        <f aca="false">IFERROR(LARGE(AD152:AI152,3),0)</f>
        <v>0</v>
      </c>
      <c r="AS152" s="70" t="n">
        <f aca="false">IFERROR(LARGE(AD152:AI152,4),0)</f>
        <v>0</v>
      </c>
      <c r="AT152" s="70" t="n">
        <f aca="false">IFERROR(LARGE(AD152:AI152,5),0)</f>
        <v>0</v>
      </c>
      <c r="AU152" s="71" t="n">
        <f aca="false">IFERROR(INDEX(X152:AC152,SMALL(IF(AD152:AI152=AV152,COLUMN(AD152:AI152)-COLUMN(AD152)+1),COUNTIF(AP152:AP152,AV152))),0)</f>
        <v>0</v>
      </c>
      <c r="AV152" s="71" t="n">
        <f aca="false">IFERROR(LARGE(AD152:AI152,1),0)</f>
        <v>0</v>
      </c>
      <c r="AW152" s="71" t="n">
        <f aca="false">IFERROR(INDEX(AJ152:AO152,SMALL(IF(AD152:AI152=AV152,COLUMN(AD152:AI152)-COLUMN(AD152)+1),COUNTIF(AP152:AP152,AV152))),0)</f>
        <v>0</v>
      </c>
      <c r="AX152" s="72" t="n">
        <f aca="false">IFERROR(INDEX(X152:AC152,SMALL(IF(AD152:AI152=AY152,COLUMN(AD152:AI152)-COLUMN(AD152)+1),COUNTIF(AP152:AQ152,AY152))),0)</f>
        <v>0</v>
      </c>
      <c r="AY152" s="72" t="n">
        <f aca="false">IFERROR(LARGE(AD152:AI152,2),0)</f>
        <v>0</v>
      </c>
      <c r="AZ152" s="73" t="n">
        <f aca="false">IFERROR(INDEX(AJ152:AO152,SMALL(IF(AD152:AI152=AY152,COLUMN(AD152:AI152)-COLUMN(AD152)+1),COUNTIF(AP152:AQ152,AY152))),0)</f>
        <v>0</v>
      </c>
      <c r="BA152" s="74" t="n">
        <f aca="false">IFERROR(INDEX(X152:AC152,SMALL(IF(AD152:AI152=BB152,COLUMN(AD152:AI152)-COLUMN(AD152)+1),COUNTIF(AP152:AR152,BB152))),0)</f>
        <v>0</v>
      </c>
      <c r="BB152" s="74" t="n">
        <f aca="false">IFERROR(LARGE(AD152:AI152,3),0)</f>
        <v>0</v>
      </c>
      <c r="BC152" s="74" t="n">
        <f aca="false">IFERROR(INDEX(AJ152:AO152,SMALL(IF(AD152:AI152=BB152,COLUMN(AD152:AI152)-COLUMN(AD152)+1),COUNTIF(AP152:AR152,BB152))),0)</f>
        <v>0</v>
      </c>
      <c r="BD152" s="75" t="n">
        <f aca="false">IFERROR(INDEX(X152:AC152,SMALL(IF(AD152:AI152=BE152,COLUMN(AD152:AI152)-COLUMN(AD152)+1),COUNTIF(AP152:AS152,BE152))),0)</f>
        <v>0</v>
      </c>
      <c r="BE152" s="75" t="n">
        <f aca="false">IFERROR(LARGE(AD152:AI152,4),0)</f>
        <v>0</v>
      </c>
      <c r="BF152" s="75" t="n">
        <f aca="false">IFERROR(INDEX(AJ152:AO152,SMALL(IF(AD152:AI152=BE152,COLUMN(AD152:AI152)-COLUMN(AD152)+1),COUNTIF(AP152:AS152,BE152))),0)</f>
        <v>0</v>
      </c>
      <c r="BG152" s="76" t="n">
        <f aca="false">IFERROR(INDEX(X152:AC152,SMALL(IF(AD152:AI152=BH152,COLUMN(AD152:AI152)-COLUMN(AD152)+1),COUNTIF(AP152:AT152,BH152))),0)</f>
        <v>0</v>
      </c>
      <c r="BH152" s="76" t="n">
        <f aca="false">IFERROR(LARGE(AD152:AI152,5),0)</f>
        <v>0</v>
      </c>
      <c r="BI152" s="76" t="n">
        <f aca="false">IFERROR(INDEX(AJ152:AO152,SMALL(IF(AD152:AI152=BH152,COLUMN(AD152:AI152)-COLUMN(AD152)+1),COUNTIF(AP152:AT152,BH152))),0)</f>
        <v>0</v>
      </c>
      <c r="BJ152" s="77" t="n">
        <f aca="false">IF(COUNTIF(AD152:AI152,0)=0,IF(COUNTIFS(AD152:AI152,"*F*")=0,SUM(LARGE(AD152:AI152,{1,2,3,4,5})),IF(COUNTIFS(AD152:AI152,"*F*")=1,SUM(LARGE(AD152:AI152,{1,2,3,4,5})),IF(COUNTIFS(AD152:AI152,"*F*")=2,"C",IF(COUNTIFS(AD152:AI152,"*F*")&gt;2,"F")))),IF(COUNTIFS(AD152:AH152,"*F*")=0,SUM(AD152:AH152),IF(COUNTIFS(AD152:AH152,"*F*")=1,"C",IF(COUNTIFS(AD152:AH152,"*F*")&gt;=2,"F"))))</f>
        <v>0</v>
      </c>
      <c r="BK152" s="78" t="n">
        <f aca="false">IFERROR(BJ152/5,BJ152)</f>
        <v>0</v>
      </c>
    </row>
    <row r="153" customFormat="false" ht="15" hidden="false" customHeight="false" outlineLevel="0" collapsed="false">
      <c r="A153" s="64" t="n">
        <v>151</v>
      </c>
      <c r="B153" s="65" t="s">
        <v>12</v>
      </c>
      <c r="C153" s="79"/>
      <c r="D153" s="79"/>
      <c r="E153" s="50"/>
      <c r="F153" s="44"/>
      <c r="G153" s="44"/>
      <c r="H153" s="44"/>
      <c r="I153" s="44"/>
      <c r="J153" s="44"/>
      <c r="K153" s="44"/>
      <c r="L153" s="44"/>
      <c r="M153" s="44"/>
      <c r="N153" s="44"/>
      <c r="O153" s="44"/>
      <c r="P153" s="44"/>
      <c r="Q153" s="44"/>
      <c r="R153" s="44"/>
      <c r="S153" s="44"/>
      <c r="T153" s="44"/>
      <c r="U153" s="44"/>
      <c r="V153" s="44"/>
      <c r="W153" s="44"/>
      <c r="X153" s="67" t="n">
        <f aca="false">F153</f>
        <v>0</v>
      </c>
      <c r="Y153" s="67" t="n">
        <f aca="false">I153</f>
        <v>0</v>
      </c>
      <c r="Z153" s="67" t="n">
        <f aca="false">L153</f>
        <v>0</v>
      </c>
      <c r="AA153" s="67" t="n">
        <f aca="false">O153</f>
        <v>0</v>
      </c>
      <c r="AB153" s="67" t="n">
        <f aca="false">R153</f>
        <v>0</v>
      </c>
      <c r="AC153" s="67" t="n">
        <f aca="false">U153</f>
        <v>0</v>
      </c>
      <c r="AD153" s="68" t="n">
        <f aca="false">G153</f>
        <v>0</v>
      </c>
      <c r="AE153" s="68" t="n">
        <f aca="false">J153</f>
        <v>0</v>
      </c>
      <c r="AF153" s="68" t="n">
        <f aca="false">M153</f>
        <v>0</v>
      </c>
      <c r="AG153" s="68" t="n">
        <f aca="false">P153</f>
        <v>0</v>
      </c>
      <c r="AH153" s="68" t="n">
        <f aca="false">S153</f>
        <v>0</v>
      </c>
      <c r="AI153" s="68" t="n">
        <f aca="false">V153</f>
        <v>0</v>
      </c>
      <c r="AJ153" s="69" t="n">
        <f aca="false">H153</f>
        <v>0</v>
      </c>
      <c r="AK153" s="69" t="n">
        <f aca="false">K153</f>
        <v>0</v>
      </c>
      <c r="AL153" s="69" t="n">
        <f aca="false">N153</f>
        <v>0</v>
      </c>
      <c r="AM153" s="69" t="n">
        <f aca="false">Q153</f>
        <v>0</v>
      </c>
      <c r="AN153" s="69" t="n">
        <f aca="false">T153</f>
        <v>0</v>
      </c>
      <c r="AO153" s="69" t="n">
        <f aca="false">W153</f>
        <v>0</v>
      </c>
      <c r="AP153" s="70" t="n">
        <f aca="false">IFERROR(LARGE(AD153:AI153,1),0)</f>
        <v>0</v>
      </c>
      <c r="AQ153" s="70" t="n">
        <f aca="false">IFERROR(LARGE(AD153:AI153,2),0)</f>
        <v>0</v>
      </c>
      <c r="AR153" s="70" t="n">
        <f aca="false">IFERROR(LARGE(AD153:AI153,3),0)</f>
        <v>0</v>
      </c>
      <c r="AS153" s="70" t="n">
        <f aca="false">IFERROR(LARGE(AD153:AI153,4),0)</f>
        <v>0</v>
      </c>
      <c r="AT153" s="70" t="n">
        <f aca="false">IFERROR(LARGE(AD153:AI153,5),0)</f>
        <v>0</v>
      </c>
      <c r="AU153" s="71" t="n">
        <f aca="false">IFERROR(INDEX(X153:AC153,SMALL(IF(AD153:AI153=AV153,COLUMN(AD153:AI153)-COLUMN(AD153)+1),COUNTIF(AP153:AP153,AV153))),0)</f>
        <v>0</v>
      </c>
      <c r="AV153" s="71" t="n">
        <f aca="false">IFERROR(LARGE(AD153:AI153,1),0)</f>
        <v>0</v>
      </c>
      <c r="AW153" s="71" t="n">
        <f aca="false">IFERROR(INDEX(AJ153:AO153,SMALL(IF(AD153:AI153=AV153,COLUMN(AD153:AI153)-COLUMN(AD153)+1),COUNTIF(AP153:AP153,AV153))),0)</f>
        <v>0</v>
      </c>
      <c r="AX153" s="72" t="n">
        <f aca="false">IFERROR(INDEX(X153:AC153,SMALL(IF(AD153:AI153=AY153,COLUMN(AD153:AI153)-COLUMN(AD153)+1),COUNTIF(AP153:AQ153,AY153))),0)</f>
        <v>0</v>
      </c>
      <c r="AY153" s="72" t="n">
        <f aca="false">IFERROR(LARGE(AD153:AI153,2),0)</f>
        <v>0</v>
      </c>
      <c r="AZ153" s="73" t="n">
        <f aca="false">IFERROR(INDEX(AJ153:AO153,SMALL(IF(AD153:AI153=AY153,COLUMN(AD153:AI153)-COLUMN(AD153)+1),COUNTIF(AP153:AQ153,AY153))),0)</f>
        <v>0</v>
      </c>
      <c r="BA153" s="74" t="n">
        <f aca="false">IFERROR(INDEX(X153:AC153,SMALL(IF(AD153:AI153=BB153,COLUMN(AD153:AI153)-COLUMN(AD153)+1),COUNTIF(AP153:AR153,BB153))),0)</f>
        <v>0</v>
      </c>
      <c r="BB153" s="74" t="n">
        <f aca="false">IFERROR(LARGE(AD153:AI153,3),0)</f>
        <v>0</v>
      </c>
      <c r="BC153" s="74" t="n">
        <f aca="false">IFERROR(INDEX(AJ153:AO153,SMALL(IF(AD153:AI153=BB153,COLUMN(AD153:AI153)-COLUMN(AD153)+1),COUNTIF(AP153:AR153,BB153))),0)</f>
        <v>0</v>
      </c>
      <c r="BD153" s="75" t="n">
        <f aca="false">IFERROR(INDEX(X153:AC153,SMALL(IF(AD153:AI153=BE153,COLUMN(AD153:AI153)-COLUMN(AD153)+1),COUNTIF(AP153:AS153,BE153))),0)</f>
        <v>0</v>
      </c>
      <c r="BE153" s="75" t="n">
        <f aca="false">IFERROR(LARGE(AD153:AI153,4),0)</f>
        <v>0</v>
      </c>
      <c r="BF153" s="75" t="n">
        <f aca="false">IFERROR(INDEX(AJ153:AO153,SMALL(IF(AD153:AI153=BE153,COLUMN(AD153:AI153)-COLUMN(AD153)+1),COUNTIF(AP153:AS153,BE153))),0)</f>
        <v>0</v>
      </c>
      <c r="BG153" s="76" t="n">
        <f aca="false">IFERROR(INDEX(X153:AC153,SMALL(IF(AD153:AI153=BH153,COLUMN(AD153:AI153)-COLUMN(AD153)+1),COUNTIF(AP153:AT153,BH153))),0)</f>
        <v>0</v>
      </c>
      <c r="BH153" s="76" t="n">
        <f aca="false">IFERROR(LARGE(AD153:AI153,5),0)</f>
        <v>0</v>
      </c>
      <c r="BI153" s="76" t="n">
        <f aca="false">IFERROR(INDEX(AJ153:AO153,SMALL(IF(AD153:AI153=BH153,COLUMN(AD153:AI153)-COLUMN(AD153)+1),COUNTIF(AP153:AT153,BH153))),0)</f>
        <v>0</v>
      </c>
      <c r="BJ153" s="77" t="n">
        <f aca="false">IF(COUNTIF(AD153:AI153,0)=0,IF(COUNTIFS(AD153:AI153,"*F*")=0,SUM(LARGE(AD153:AI153,{1,2,3,4,5})),IF(COUNTIFS(AD153:AI153,"*F*")=1,SUM(LARGE(AD153:AI153,{1,2,3,4,5})),IF(COUNTIFS(AD153:AI153,"*F*")=2,"C",IF(COUNTIFS(AD153:AI153,"*F*")&gt;2,"F")))),IF(COUNTIFS(AD153:AH153,"*F*")=0,SUM(AD153:AH153),IF(COUNTIFS(AD153:AH153,"*F*")=1,"C",IF(COUNTIFS(AD153:AH153,"*F*")&gt;=2,"F"))))</f>
        <v>0</v>
      </c>
      <c r="BK153" s="78" t="n">
        <f aca="false">IFERROR(BJ153/5,BJ153)</f>
        <v>0</v>
      </c>
    </row>
    <row r="154" customFormat="false" ht="15" hidden="false" customHeight="false" outlineLevel="0" collapsed="false">
      <c r="A154" s="64" t="n">
        <v>152</v>
      </c>
      <c r="B154" s="65" t="s">
        <v>12</v>
      </c>
      <c r="C154" s="79"/>
      <c r="D154" s="79"/>
      <c r="E154" s="50"/>
      <c r="F154" s="44"/>
      <c r="G154" s="44"/>
      <c r="H154" s="44"/>
      <c r="I154" s="44"/>
      <c r="J154" s="44"/>
      <c r="K154" s="44"/>
      <c r="L154" s="44"/>
      <c r="M154" s="44"/>
      <c r="N154" s="44"/>
      <c r="O154" s="44"/>
      <c r="P154" s="44"/>
      <c r="Q154" s="44"/>
      <c r="R154" s="44"/>
      <c r="S154" s="44"/>
      <c r="T154" s="44"/>
      <c r="U154" s="44"/>
      <c r="V154" s="44"/>
      <c r="W154" s="44"/>
      <c r="X154" s="67" t="n">
        <f aca="false">F154</f>
        <v>0</v>
      </c>
      <c r="Y154" s="67" t="n">
        <f aca="false">I154</f>
        <v>0</v>
      </c>
      <c r="Z154" s="67" t="n">
        <f aca="false">L154</f>
        <v>0</v>
      </c>
      <c r="AA154" s="67" t="n">
        <f aca="false">O154</f>
        <v>0</v>
      </c>
      <c r="AB154" s="67" t="n">
        <f aca="false">R154</f>
        <v>0</v>
      </c>
      <c r="AC154" s="67" t="n">
        <f aca="false">U154</f>
        <v>0</v>
      </c>
      <c r="AD154" s="68" t="n">
        <f aca="false">G154</f>
        <v>0</v>
      </c>
      <c r="AE154" s="68" t="n">
        <f aca="false">J154</f>
        <v>0</v>
      </c>
      <c r="AF154" s="68" t="n">
        <f aca="false">M154</f>
        <v>0</v>
      </c>
      <c r="AG154" s="68" t="n">
        <f aca="false">P154</f>
        <v>0</v>
      </c>
      <c r="AH154" s="68" t="n">
        <f aca="false">S154</f>
        <v>0</v>
      </c>
      <c r="AI154" s="68" t="n">
        <f aca="false">V154</f>
        <v>0</v>
      </c>
      <c r="AJ154" s="69" t="n">
        <f aca="false">H154</f>
        <v>0</v>
      </c>
      <c r="AK154" s="69" t="n">
        <f aca="false">K154</f>
        <v>0</v>
      </c>
      <c r="AL154" s="69" t="n">
        <f aca="false">N154</f>
        <v>0</v>
      </c>
      <c r="AM154" s="69" t="n">
        <f aca="false">Q154</f>
        <v>0</v>
      </c>
      <c r="AN154" s="69" t="n">
        <f aca="false">T154</f>
        <v>0</v>
      </c>
      <c r="AO154" s="69" t="n">
        <f aca="false">W154</f>
        <v>0</v>
      </c>
      <c r="AP154" s="70" t="n">
        <f aca="false">IFERROR(LARGE(AD154:AI154,1),0)</f>
        <v>0</v>
      </c>
      <c r="AQ154" s="70" t="n">
        <f aca="false">IFERROR(LARGE(AD154:AI154,2),0)</f>
        <v>0</v>
      </c>
      <c r="AR154" s="70" t="n">
        <f aca="false">IFERROR(LARGE(AD154:AI154,3),0)</f>
        <v>0</v>
      </c>
      <c r="AS154" s="70" t="n">
        <f aca="false">IFERROR(LARGE(AD154:AI154,4),0)</f>
        <v>0</v>
      </c>
      <c r="AT154" s="70" t="n">
        <f aca="false">IFERROR(LARGE(AD154:AI154,5),0)</f>
        <v>0</v>
      </c>
      <c r="AU154" s="71" t="n">
        <f aca="false">IFERROR(INDEX(X154:AC154,SMALL(IF(AD154:AI154=AV154,COLUMN(AD154:AI154)-COLUMN(AD154)+1),COUNTIF(AP154:AP154,AV154))),0)</f>
        <v>0</v>
      </c>
      <c r="AV154" s="71" t="n">
        <f aca="false">IFERROR(LARGE(AD154:AI154,1),0)</f>
        <v>0</v>
      </c>
      <c r="AW154" s="71" t="n">
        <f aca="false">IFERROR(INDEX(AJ154:AO154,SMALL(IF(AD154:AI154=AV154,COLUMN(AD154:AI154)-COLUMN(AD154)+1),COUNTIF(AP154:AP154,AV154))),0)</f>
        <v>0</v>
      </c>
      <c r="AX154" s="72" t="n">
        <f aca="false">IFERROR(INDEX(X154:AC154,SMALL(IF(AD154:AI154=AY154,COLUMN(AD154:AI154)-COLUMN(AD154)+1),COUNTIF(AP154:AQ154,AY154))),0)</f>
        <v>0</v>
      </c>
      <c r="AY154" s="72" t="n">
        <f aca="false">IFERROR(LARGE(AD154:AI154,2),0)</f>
        <v>0</v>
      </c>
      <c r="AZ154" s="73" t="n">
        <f aca="false">IFERROR(INDEX(AJ154:AO154,SMALL(IF(AD154:AI154=AY154,COLUMN(AD154:AI154)-COLUMN(AD154)+1),COUNTIF(AP154:AQ154,AY154))),0)</f>
        <v>0</v>
      </c>
      <c r="BA154" s="74" t="n">
        <f aca="false">IFERROR(INDEX(X154:AC154,SMALL(IF(AD154:AI154=BB154,COLUMN(AD154:AI154)-COLUMN(AD154)+1),COUNTIF(AP154:AR154,BB154))),0)</f>
        <v>0</v>
      </c>
      <c r="BB154" s="74" t="n">
        <f aca="false">IFERROR(LARGE(AD154:AI154,3),0)</f>
        <v>0</v>
      </c>
      <c r="BC154" s="74" t="n">
        <f aca="false">IFERROR(INDEX(AJ154:AO154,SMALL(IF(AD154:AI154=BB154,COLUMN(AD154:AI154)-COLUMN(AD154)+1),COUNTIF(AP154:AR154,BB154))),0)</f>
        <v>0</v>
      </c>
      <c r="BD154" s="75" t="n">
        <f aca="false">IFERROR(INDEX(X154:AC154,SMALL(IF(AD154:AI154=BE154,COLUMN(AD154:AI154)-COLUMN(AD154)+1),COUNTIF(AP154:AS154,BE154))),0)</f>
        <v>0</v>
      </c>
      <c r="BE154" s="75" t="n">
        <f aca="false">IFERROR(LARGE(AD154:AI154,4),0)</f>
        <v>0</v>
      </c>
      <c r="BF154" s="75" t="n">
        <f aca="false">IFERROR(INDEX(AJ154:AO154,SMALL(IF(AD154:AI154=BE154,COLUMN(AD154:AI154)-COLUMN(AD154)+1),COUNTIF(AP154:AS154,BE154))),0)</f>
        <v>0</v>
      </c>
      <c r="BG154" s="76" t="n">
        <f aca="false">IFERROR(INDEX(X154:AC154,SMALL(IF(AD154:AI154=BH154,COLUMN(AD154:AI154)-COLUMN(AD154)+1),COUNTIF(AP154:AT154,BH154))),0)</f>
        <v>0</v>
      </c>
      <c r="BH154" s="76" t="n">
        <f aca="false">IFERROR(LARGE(AD154:AI154,5),0)</f>
        <v>0</v>
      </c>
      <c r="BI154" s="76" t="n">
        <f aca="false">IFERROR(INDEX(AJ154:AO154,SMALL(IF(AD154:AI154=BH154,COLUMN(AD154:AI154)-COLUMN(AD154)+1),COUNTIF(AP154:AT154,BH154))),0)</f>
        <v>0</v>
      </c>
      <c r="BJ154" s="77" t="n">
        <f aca="false">IF(COUNTIF(AD154:AI154,0)=0,IF(COUNTIFS(AD154:AI154,"*F*")=0,SUM(LARGE(AD154:AI154,{1,2,3,4,5})),IF(COUNTIFS(AD154:AI154,"*F*")=1,SUM(LARGE(AD154:AI154,{1,2,3,4,5})),IF(COUNTIFS(AD154:AI154,"*F*")=2,"C",IF(COUNTIFS(AD154:AI154,"*F*")&gt;2,"F")))),IF(COUNTIFS(AD154:AH154,"*F*")=0,SUM(AD154:AH154),IF(COUNTIFS(AD154:AH154,"*F*")=1,"C",IF(COUNTIFS(AD154:AH154,"*F*")&gt;=2,"F"))))</f>
        <v>0</v>
      </c>
      <c r="BK154" s="78" t="n">
        <f aca="false">IFERROR(BJ154/5,BJ154)</f>
        <v>0</v>
      </c>
    </row>
    <row r="155" customFormat="false" ht="15" hidden="false" customHeight="false" outlineLevel="0" collapsed="false">
      <c r="A155" s="64" t="n">
        <v>153</v>
      </c>
      <c r="B155" s="65" t="s">
        <v>12</v>
      </c>
      <c r="C155" s="79"/>
      <c r="D155" s="79"/>
      <c r="E155" s="50"/>
      <c r="F155" s="44"/>
      <c r="G155" s="44"/>
      <c r="H155" s="44"/>
      <c r="I155" s="44"/>
      <c r="J155" s="44"/>
      <c r="K155" s="44"/>
      <c r="L155" s="44"/>
      <c r="M155" s="44"/>
      <c r="N155" s="44"/>
      <c r="O155" s="44"/>
      <c r="P155" s="44"/>
      <c r="Q155" s="44"/>
      <c r="R155" s="44"/>
      <c r="S155" s="44"/>
      <c r="T155" s="44"/>
      <c r="U155" s="44"/>
      <c r="V155" s="44"/>
      <c r="W155" s="44"/>
      <c r="X155" s="67" t="n">
        <f aca="false">F155</f>
        <v>0</v>
      </c>
      <c r="Y155" s="67" t="n">
        <f aca="false">I155</f>
        <v>0</v>
      </c>
      <c r="Z155" s="67" t="n">
        <f aca="false">L155</f>
        <v>0</v>
      </c>
      <c r="AA155" s="67" t="n">
        <f aca="false">O155</f>
        <v>0</v>
      </c>
      <c r="AB155" s="67" t="n">
        <f aca="false">R155</f>
        <v>0</v>
      </c>
      <c r="AC155" s="67" t="n">
        <f aca="false">U155</f>
        <v>0</v>
      </c>
      <c r="AD155" s="68" t="n">
        <f aca="false">G155</f>
        <v>0</v>
      </c>
      <c r="AE155" s="68" t="n">
        <f aca="false">J155</f>
        <v>0</v>
      </c>
      <c r="AF155" s="68" t="n">
        <f aca="false">M155</f>
        <v>0</v>
      </c>
      <c r="AG155" s="68" t="n">
        <f aca="false">P155</f>
        <v>0</v>
      </c>
      <c r="AH155" s="68" t="n">
        <f aca="false">S155</f>
        <v>0</v>
      </c>
      <c r="AI155" s="68" t="n">
        <f aca="false">V155</f>
        <v>0</v>
      </c>
      <c r="AJ155" s="69" t="n">
        <f aca="false">H155</f>
        <v>0</v>
      </c>
      <c r="AK155" s="69" t="n">
        <f aca="false">K155</f>
        <v>0</v>
      </c>
      <c r="AL155" s="69" t="n">
        <f aca="false">N155</f>
        <v>0</v>
      </c>
      <c r="AM155" s="69" t="n">
        <f aca="false">Q155</f>
        <v>0</v>
      </c>
      <c r="AN155" s="69" t="n">
        <f aca="false">T155</f>
        <v>0</v>
      </c>
      <c r="AO155" s="69" t="n">
        <f aca="false">W155</f>
        <v>0</v>
      </c>
      <c r="AP155" s="70" t="n">
        <f aca="false">IFERROR(LARGE(AD155:AI155,1),0)</f>
        <v>0</v>
      </c>
      <c r="AQ155" s="70" t="n">
        <f aca="false">IFERROR(LARGE(AD155:AI155,2),0)</f>
        <v>0</v>
      </c>
      <c r="AR155" s="70" t="n">
        <f aca="false">IFERROR(LARGE(AD155:AI155,3),0)</f>
        <v>0</v>
      </c>
      <c r="AS155" s="70" t="n">
        <f aca="false">IFERROR(LARGE(AD155:AI155,4),0)</f>
        <v>0</v>
      </c>
      <c r="AT155" s="70" t="n">
        <f aca="false">IFERROR(LARGE(AD155:AI155,5),0)</f>
        <v>0</v>
      </c>
      <c r="AU155" s="71" t="n">
        <f aca="false">IFERROR(INDEX(X155:AC155,SMALL(IF(AD155:AI155=AV155,COLUMN(AD155:AI155)-COLUMN(AD155)+1),COUNTIF(AP155:AP155,AV155))),0)</f>
        <v>0</v>
      </c>
      <c r="AV155" s="71" t="n">
        <f aca="false">IFERROR(LARGE(AD155:AI155,1),0)</f>
        <v>0</v>
      </c>
      <c r="AW155" s="71" t="n">
        <f aca="false">IFERROR(INDEX(AJ155:AO155,SMALL(IF(AD155:AI155=AV155,COLUMN(AD155:AI155)-COLUMN(AD155)+1),COUNTIF(AP155:AP155,AV155))),0)</f>
        <v>0</v>
      </c>
      <c r="AX155" s="72" t="n">
        <f aca="false">IFERROR(INDEX(X155:AC155,SMALL(IF(AD155:AI155=AY155,COLUMN(AD155:AI155)-COLUMN(AD155)+1),COUNTIF(AP155:AQ155,AY155))),0)</f>
        <v>0</v>
      </c>
      <c r="AY155" s="72" t="n">
        <f aca="false">IFERROR(LARGE(AD155:AI155,2),0)</f>
        <v>0</v>
      </c>
      <c r="AZ155" s="73" t="n">
        <f aca="false">IFERROR(INDEX(AJ155:AO155,SMALL(IF(AD155:AI155=AY155,COLUMN(AD155:AI155)-COLUMN(AD155)+1),COUNTIF(AP155:AQ155,AY155))),0)</f>
        <v>0</v>
      </c>
      <c r="BA155" s="74" t="n">
        <f aca="false">IFERROR(INDEX(X155:AC155,SMALL(IF(AD155:AI155=BB155,COLUMN(AD155:AI155)-COLUMN(AD155)+1),COUNTIF(AP155:AR155,BB155))),0)</f>
        <v>0</v>
      </c>
      <c r="BB155" s="74" t="n">
        <f aca="false">IFERROR(LARGE(AD155:AI155,3),0)</f>
        <v>0</v>
      </c>
      <c r="BC155" s="74" t="n">
        <f aca="false">IFERROR(INDEX(AJ155:AO155,SMALL(IF(AD155:AI155=BB155,COLUMN(AD155:AI155)-COLUMN(AD155)+1),COUNTIF(AP155:AR155,BB155))),0)</f>
        <v>0</v>
      </c>
      <c r="BD155" s="75" t="n">
        <f aca="false">IFERROR(INDEX(X155:AC155,SMALL(IF(AD155:AI155=BE155,COLUMN(AD155:AI155)-COLUMN(AD155)+1),COUNTIF(AP155:AS155,BE155))),0)</f>
        <v>0</v>
      </c>
      <c r="BE155" s="75" t="n">
        <f aca="false">IFERROR(LARGE(AD155:AI155,4),0)</f>
        <v>0</v>
      </c>
      <c r="BF155" s="75" t="n">
        <f aca="false">IFERROR(INDEX(AJ155:AO155,SMALL(IF(AD155:AI155=BE155,COLUMN(AD155:AI155)-COLUMN(AD155)+1),COUNTIF(AP155:AS155,BE155))),0)</f>
        <v>0</v>
      </c>
      <c r="BG155" s="76" t="n">
        <f aca="false">IFERROR(INDEX(X155:AC155,SMALL(IF(AD155:AI155=BH155,COLUMN(AD155:AI155)-COLUMN(AD155)+1),COUNTIF(AP155:AT155,BH155))),0)</f>
        <v>0</v>
      </c>
      <c r="BH155" s="76" t="n">
        <f aca="false">IFERROR(LARGE(AD155:AI155,5),0)</f>
        <v>0</v>
      </c>
      <c r="BI155" s="76" t="n">
        <f aca="false">IFERROR(INDEX(AJ155:AO155,SMALL(IF(AD155:AI155=BH155,COLUMN(AD155:AI155)-COLUMN(AD155)+1),COUNTIF(AP155:AT155,BH155))),0)</f>
        <v>0</v>
      </c>
      <c r="BJ155" s="77" t="n">
        <f aca="false">IF(COUNTIF(AD155:AI155,0)=0,IF(COUNTIFS(AD155:AI155,"*F*")=0,SUM(LARGE(AD155:AI155,{1,2,3,4,5})),IF(COUNTIFS(AD155:AI155,"*F*")=1,SUM(LARGE(AD155:AI155,{1,2,3,4,5})),IF(COUNTIFS(AD155:AI155,"*F*")=2,"C",IF(COUNTIFS(AD155:AI155,"*F*")&gt;2,"F")))),IF(COUNTIFS(AD155:AH155,"*F*")=0,SUM(AD155:AH155),IF(COUNTIFS(AD155:AH155,"*F*")=1,"C",IF(COUNTIFS(AD155:AH155,"*F*")&gt;=2,"F"))))</f>
        <v>0</v>
      </c>
      <c r="BK155" s="78" t="n">
        <f aca="false">IFERROR(BJ155/5,BJ155)</f>
        <v>0</v>
      </c>
    </row>
    <row r="156" customFormat="false" ht="15" hidden="false" customHeight="false" outlineLevel="0" collapsed="false">
      <c r="A156" s="64" t="n">
        <v>154</v>
      </c>
      <c r="B156" s="65" t="s">
        <v>12</v>
      </c>
      <c r="C156" s="79"/>
      <c r="D156" s="79"/>
      <c r="E156" s="50"/>
      <c r="F156" s="44"/>
      <c r="G156" s="44"/>
      <c r="H156" s="44"/>
      <c r="I156" s="44"/>
      <c r="J156" s="44"/>
      <c r="K156" s="44"/>
      <c r="L156" s="44"/>
      <c r="M156" s="44"/>
      <c r="N156" s="44"/>
      <c r="O156" s="44"/>
      <c r="P156" s="44"/>
      <c r="Q156" s="44"/>
      <c r="R156" s="44"/>
      <c r="S156" s="44"/>
      <c r="T156" s="44"/>
      <c r="U156" s="44"/>
      <c r="V156" s="44"/>
      <c r="W156" s="44"/>
      <c r="X156" s="67" t="n">
        <f aca="false">F156</f>
        <v>0</v>
      </c>
      <c r="Y156" s="67" t="n">
        <f aca="false">I156</f>
        <v>0</v>
      </c>
      <c r="Z156" s="67" t="n">
        <f aca="false">L156</f>
        <v>0</v>
      </c>
      <c r="AA156" s="67" t="n">
        <f aca="false">O156</f>
        <v>0</v>
      </c>
      <c r="AB156" s="67" t="n">
        <f aca="false">R156</f>
        <v>0</v>
      </c>
      <c r="AC156" s="67" t="n">
        <f aca="false">U156</f>
        <v>0</v>
      </c>
      <c r="AD156" s="68" t="n">
        <f aca="false">G156</f>
        <v>0</v>
      </c>
      <c r="AE156" s="68" t="n">
        <f aca="false">J156</f>
        <v>0</v>
      </c>
      <c r="AF156" s="68" t="n">
        <f aca="false">M156</f>
        <v>0</v>
      </c>
      <c r="AG156" s="68" t="n">
        <f aca="false">P156</f>
        <v>0</v>
      </c>
      <c r="AH156" s="68" t="n">
        <f aca="false">S156</f>
        <v>0</v>
      </c>
      <c r="AI156" s="68" t="n">
        <f aca="false">V156</f>
        <v>0</v>
      </c>
      <c r="AJ156" s="69" t="n">
        <f aca="false">H156</f>
        <v>0</v>
      </c>
      <c r="AK156" s="69" t="n">
        <f aca="false">K156</f>
        <v>0</v>
      </c>
      <c r="AL156" s="69" t="n">
        <f aca="false">N156</f>
        <v>0</v>
      </c>
      <c r="AM156" s="69" t="n">
        <f aca="false">Q156</f>
        <v>0</v>
      </c>
      <c r="AN156" s="69" t="n">
        <f aca="false">T156</f>
        <v>0</v>
      </c>
      <c r="AO156" s="69" t="n">
        <f aca="false">W156</f>
        <v>0</v>
      </c>
      <c r="AP156" s="70" t="n">
        <f aca="false">IFERROR(LARGE(AD156:AI156,1),0)</f>
        <v>0</v>
      </c>
      <c r="AQ156" s="70" t="n">
        <f aca="false">IFERROR(LARGE(AD156:AI156,2),0)</f>
        <v>0</v>
      </c>
      <c r="AR156" s="70" t="n">
        <f aca="false">IFERROR(LARGE(AD156:AI156,3),0)</f>
        <v>0</v>
      </c>
      <c r="AS156" s="70" t="n">
        <f aca="false">IFERROR(LARGE(AD156:AI156,4),0)</f>
        <v>0</v>
      </c>
      <c r="AT156" s="70" t="n">
        <f aca="false">IFERROR(LARGE(AD156:AI156,5),0)</f>
        <v>0</v>
      </c>
      <c r="AU156" s="71" t="n">
        <f aca="false">IFERROR(INDEX(X156:AC156,SMALL(IF(AD156:AI156=AV156,COLUMN(AD156:AI156)-COLUMN(AD156)+1),COUNTIF(AP156:AP156,AV156))),0)</f>
        <v>0</v>
      </c>
      <c r="AV156" s="71" t="n">
        <f aca="false">IFERROR(LARGE(AD156:AI156,1),0)</f>
        <v>0</v>
      </c>
      <c r="AW156" s="71" t="n">
        <f aca="false">IFERROR(INDEX(AJ156:AO156,SMALL(IF(AD156:AI156=AV156,COLUMN(AD156:AI156)-COLUMN(AD156)+1),COUNTIF(AP156:AP156,AV156))),0)</f>
        <v>0</v>
      </c>
      <c r="AX156" s="72" t="n">
        <f aca="false">IFERROR(INDEX(X156:AC156,SMALL(IF(AD156:AI156=AY156,COLUMN(AD156:AI156)-COLUMN(AD156)+1),COUNTIF(AP156:AQ156,AY156))),0)</f>
        <v>0</v>
      </c>
      <c r="AY156" s="72" t="n">
        <f aca="false">IFERROR(LARGE(AD156:AI156,2),0)</f>
        <v>0</v>
      </c>
      <c r="AZ156" s="73" t="n">
        <f aca="false">IFERROR(INDEX(AJ156:AO156,SMALL(IF(AD156:AI156=AY156,COLUMN(AD156:AI156)-COLUMN(AD156)+1),COUNTIF(AP156:AQ156,AY156))),0)</f>
        <v>0</v>
      </c>
      <c r="BA156" s="74" t="n">
        <f aca="false">IFERROR(INDEX(X156:AC156,SMALL(IF(AD156:AI156=BB156,COLUMN(AD156:AI156)-COLUMN(AD156)+1),COUNTIF(AP156:AR156,BB156))),0)</f>
        <v>0</v>
      </c>
      <c r="BB156" s="74" t="n">
        <f aca="false">IFERROR(LARGE(AD156:AI156,3),0)</f>
        <v>0</v>
      </c>
      <c r="BC156" s="74" t="n">
        <f aca="false">IFERROR(INDEX(AJ156:AO156,SMALL(IF(AD156:AI156=BB156,COLUMN(AD156:AI156)-COLUMN(AD156)+1),COUNTIF(AP156:AR156,BB156))),0)</f>
        <v>0</v>
      </c>
      <c r="BD156" s="75" t="n">
        <f aca="false">IFERROR(INDEX(X156:AC156,SMALL(IF(AD156:AI156=BE156,COLUMN(AD156:AI156)-COLUMN(AD156)+1),COUNTIF(AP156:AS156,BE156))),0)</f>
        <v>0</v>
      </c>
      <c r="BE156" s="75" t="n">
        <f aca="false">IFERROR(LARGE(AD156:AI156,4),0)</f>
        <v>0</v>
      </c>
      <c r="BF156" s="75" t="n">
        <f aca="false">IFERROR(INDEX(AJ156:AO156,SMALL(IF(AD156:AI156=BE156,COLUMN(AD156:AI156)-COLUMN(AD156)+1),COUNTIF(AP156:AS156,BE156))),0)</f>
        <v>0</v>
      </c>
      <c r="BG156" s="76" t="n">
        <f aca="false">IFERROR(INDEX(X156:AC156,SMALL(IF(AD156:AI156=BH156,COLUMN(AD156:AI156)-COLUMN(AD156)+1),COUNTIF(AP156:AT156,BH156))),0)</f>
        <v>0</v>
      </c>
      <c r="BH156" s="76" t="n">
        <f aca="false">IFERROR(LARGE(AD156:AI156,5),0)</f>
        <v>0</v>
      </c>
      <c r="BI156" s="76" t="n">
        <f aca="false">IFERROR(INDEX(AJ156:AO156,SMALL(IF(AD156:AI156=BH156,COLUMN(AD156:AI156)-COLUMN(AD156)+1),COUNTIF(AP156:AT156,BH156))),0)</f>
        <v>0</v>
      </c>
      <c r="BJ156" s="77" t="n">
        <f aca="false">IF(COUNTIF(AD156:AI156,0)=0,IF(COUNTIFS(AD156:AI156,"*F*")=0,SUM(LARGE(AD156:AI156,{1,2,3,4,5})),IF(COUNTIFS(AD156:AI156,"*F*")=1,SUM(LARGE(AD156:AI156,{1,2,3,4,5})),IF(COUNTIFS(AD156:AI156,"*F*")=2,"C",IF(COUNTIFS(AD156:AI156,"*F*")&gt;2,"F")))),IF(COUNTIFS(AD156:AH156,"*F*")=0,SUM(AD156:AH156),IF(COUNTIFS(AD156:AH156,"*F*")=1,"C",IF(COUNTIFS(AD156:AH156,"*F*")&gt;=2,"F"))))</f>
        <v>0</v>
      </c>
      <c r="BK156" s="78" t="n">
        <f aca="false">IFERROR(BJ156/5,BJ156)</f>
        <v>0</v>
      </c>
    </row>
    <row r="157" customFormat="false" ht="15" hidden="false" customHeight="false" outlineLevel="0" collapsed="false">
      <c r="A157" s="64" t="n">
        <v>155</v>
      </c>
      <c r="B157" s="65" t="s">
        <v>12</v>
      </c>
      <c r="C157" s="79"/>
      <c r="D157" s="79"/>
      <c r="E157" s="50"/>
      <c r="F157" s="44"/>
      <c r="G157" s="44"/>
      <c r="H157" s="44"/>
      <c r="I157" s="44"/>
      <c r="J157" s="44"/>
      <c r="K157" s="44"/>
      <c r="L157" s="44"/>
      <c r="M157" s="44"/>
      <c r="N157" s="44"/>
      <c r="O157" s="44"/>
      <c r="P157" s="44"/>
      <c r="Q157" s="44"/>
      <c r="R157" s="44"/>
      <c r="S157" s="44"/>
      <c r="T157" s="44"/>
      <c r="U157" s="44"/>
      <c r="V157" s="44"/>
      <c r="W157" s="44"/>
      <c r="X157" s="67" t="n">
        <f aca="false">F157</f>
        <v>0</v>
      </c>
      <c r="Y157" s="67" t="n">
        <f aca="false">I157</f>
        <v>0</v>
      </c>
      <c r="Z157" s="67" t="n">
        <f aca="false">L157</f>
        <v>0</v>
      </c>
      <c r="AA157" s="67" t="n">
        <f aca="false">O157</f>
        <v>0</v>
      </c>
      <c r="AB157" s="67" t="n">
        <f aca="false">R157</f>
        <v>0</v>
      </c>
      <c r="AC157" s="67" t="n">
        <f aca="false">U157</f>
        <v>0</v>
      </c>
      <c r="AD157" s="68" t="n">
        <f aca="false">G157</f>
        <v>0</v>
      </c>
      <c r="AE157" s="68" t="n">
        <f aca="false">J157</f>
        <v>0</v>
      </c>
      <c r="AF157" s="68" t="n">
        <f aca="false">M157</f>
        <v>0</v>
      </c>
      <c r="AG157" s="68" t="n">
        <f aca="false">P157</f>
        <v>0</v>
      </c>
      <c r="AH157" s="68" t="n">
        <f aca="false">S157</f>
        <v>0</v>
      </c>
      <c r="AI157" s="68" t="n">
        <f aca="false">V157</f>
        <v>0</v>
      </c>
      <c r="AJ157" s="69" t="n">
        <f aca="false">H157</f>
        <v>0</v>
      </c>
      <c r="AK157" s="69" t="n">
        <f aca="false">K157</f>
        <v>0</v>
      </c>
      <c r="AL157" s="69" t="n">
        <f aca="false">N157</f>
        <v>0</v>
      </c>
      <c r="AM157" s="69" t="n">
        <f aca="false">Q157</f>
        <v>0</v>
      </c>
      <c r="AN157" s="69" t="n">
        <f aca="false">T157</f>
        <v>0</v>
      </c>
      <c r="AO157" s="69" t="n">
        <f aca="false">W157</f>
        <v>0</v>
      </c>
      <c r="AP157" s="70" t="n">
        <f aca="false">IFERROR(LARGE(AD157:AI157,1),0)</f>
        <v>0</v>
      </c>
      <c r="AQ157" s="70" t="n">
        <f aca="false">IFERROR(LARGE(AD157:AI157,2),0)</f>
        <v>0</v>
      </c>
      <c r="AR157" s="70" t="n">
        <f aca="false">IFERROR(LARGE(AD157:AI157,3),0)</f>
        <v>0</v>
      </c>
      <c r="AS157" s="70" t="n">
        <f aca="false">IFERROR(LARGE(AD157:AI157,4),0)</f>
        <v>0</v>
      </c>
      <c r="AT157" s="70" t="n">
        <f aca="false">IFERROR(LARGE(AD157:AI157,5),0)</f>
        <v>0</v>
      </c>
      <c r="AU157" s="71" t="n">
        <f aca="false">IFERROR(INDEX(X157:AC157,SMALL(IF(AD157:AI157=AV157,COLUMN(AD157:AI157)-COLUMN(AD157)+1),COUNTIF(AP157:AP157,AV157))),0)</f>
        <v>0</v>
      </c>
      <c r="AV157" s="71" t="n">
        <f aca="false">IFERROR(LARGE(AD157:AI157,1),0)</f>
        <v>0</v>
      </c>
      <c r="AW157" s="71" t="n">
        <f aca="false">IFERROR(INDEX(AJ157:AO157,SMALL(IF(AD157:AI157=AV157,COLUMN(AD157:AI157)-COLUMN(AD157)+1),COUNTIF(AP157:AP157,AV157))),0)</f>
        <v>0</v>
      </c>
      <c r="AX157" s="72" t="n">
        <f aca="false">IFERROR(INDEX(X157:AC157,SMALL(IF(AD157:AI157=AY157,COLUMN(AD157:AI157)-COLUMN(AD157)+1),COUNTIF(AP157:AQ157,AY157))),0)</f>
        <v>0</v>
      </c>
      <c r="AY157" s="72" t="n">
        <f aca="false">IFERROR(LARGE(AD157:AI157,2),0)</f>
        <v>0</v>
      </c>
      <c r="AZ157" s="73" t="n">
        <f aca="false">IFERROR(INDEX(AJ157:AO157,SMALL(IF(AD157:AI157=AY157,COLUMN(AD157:AI157)-COLUMN(AD157)+1),COUNTIF(AP157:AQ157,AY157))),0)</f>
        <v>0</v>
      </c>
      <c r="BA157" s="74" t="n">
        <f aca="false">IFERROR(INDEX(X157:AC157,SMALL(IF(AD157:AI157=BB157,COLUMN(AD157:AI157)-COLUMN(AD157)+1),COUNTIF(AP157:AR157,BB157))),0)</f>
        <v>0</v>
      </c>
      <c r="BB157" s="74" t="n">
        <f aca="false">IFERROR(LARGE(AD157:AI157,3),0)</f>
        <v>0</v>
      </c>
      <c r="BC157" s="74" t="n">
        <f aca="false">IFERROR(INDEX(AJ157:AO157,SMALL(IF(AD157:AI157=BB157,COLUMN(AD157:AI157)-COLUMN(AD157)+1),COUNTIF(AP157:AR157,BB157))),0)</f>
        <v>0</v>
      </c>
      <c r="BD157" s="75" t="n">
        <f aca="false">IFERROR(INDEX(X157:AC157,SMALL(IF(AD157:AI157=BE157,COLUMN(AD157:AI157)-COLUMN(AD157)+1),COUNTIF(AP157:AS157,BE157))),0)</f>
        <v>0</v>
      </c>
      <c r="BE157" s="75" t="n">
        <f aca="false">IFERROR(LARGE(AD157:AI157,4),0)</f>
        <v>0</v>
      </c>
      <c r="BF157" s="75" t="n">
        <f aca="false">IFERROR(INDEX(AJ157:AO157,SMALL(IF(AD157:AI157=BE157,COLUMN(AD157:AI157)-COLUMN(AD157)+1),COUNTIF(AP157:AS157,BE157))),0)</f>
        <v>0</v>
      </c>
      <c r="BG157" s="76" t="n">
        <f aca="false">IFERROR(INDEX(X157:AC157,SMALL(IF(AD157:AI157=BH157,COLUMN(AD157:AI157)-COLUMN(AD157)+1),COUNTIF(AP157:AT157,BH157))),0)</f>
        <v>0</v>
      </c>
      <c r="BH157" s="76" t="n">
        <f aca="false">IFERROR(LARGE(AD157:AI157,5),0)</f>
        <v>0</v>
      </c>
      <c r="BI157" s="76" t="n">
        <f aca="false">IFERROR(INDEX(AJ157:AO157,SMALL(IF(AD157:AI157=BH157,COLUMN(AD157:AI157)-COLUMN(AD157)+1),COUNTIF(AP157:AT157,BH157))),0)</f>
        <v>0</v>
      </c>
      <c r="BJ157" s="77" t="n">
        <f aca="false">IF(COUNTIF(AD157:AI157,0)=0,IF(COUNTIFS(AD157:AI157,"*F*")=0,SUM(LARGE(AD157:AI157,{1,2,3,4,5})),IF(COUNTIFS(AD157:AI157,"*F*")=1,SUM(LARGE(AD157:AI157,{1,2,3,4,5})),IF(COUNTIFS(AD157:AI157,"*F*")=2,"C",IF(COUNTIFS(AD157:AI157,"*F*")&gt;2,"F")))),IF(COUNTIFS(AD157:AH157,"*F*")=0,SUM(AD157:AH157),IF(COUNTIFS(AD157:AH157,"*F*")=1,"C",IF(COUNTIFS(AD157:AH157,"*F*")&gt;=2,"F"))))</f>
        <v>0</v>
      </c>
      <c r="BK157" s="78" t="n">
        <f aca="false">IFERROR(BJ157/5,BJ157)</f>
        <v>0</v>
      </c>
    </row>
    <row r="158" customFormat="false" ht="15" hidden="false" customHeight="false" outlineLevel="0" collapsed="false">
      <c r="A158" s="64" t="n">
        <v>156</v>
      </c>
      <c r="B158" s="65" t="s">
        <v>12</v>
      </c>
      <c r="C158" s="79"/>
      <c r="D158" s="79"/>
      <c r="E158" s="50"/>
      <c r="F158" s="44"/>
      <c r="G158" s="44"/>
      <c r="H158" s="44"/>
      <c r="I158" s="44"/>
      <c r="J158" s="44"/>
      <c r="K158" s="44"/>
      <c r="L158" s="44"/>
      <c r="M158" s="44"/>
      <c r="N158" s="44"/>
      <c r="O158" s="44"/>
      <c r="P158" s="44"/>
      <c r="Q158" s="44"/>
      <c r="R158" s="44"/>
      <c r="S158" s="44"/>
      <c r="T158" s="44"/>
      <c r="U158" s="44"/>
      <c r="V158" s="44"/>
      <c r="W158" s="44"/>
      <c r="X158" s="67" t="n">
        <f aca="false">F158</f>
        <v>0</v>
      </c>
      <c r="Y158" s="67" t="n">
        <f aca="false">I158</f>
        <v>0</v>
      </c>
      <c r="Z158" s="67" t="n">
        <f aca="false">L158</f>
        <v>0</v>
      </c>
      <c r="AA158" s="67" t="n">
        <f aca="false">O158</f>
        <v>0</v>
      </c>
      <c r="AB158" s="67" t="n">
        <f aca="false">R158</f>
        <v>0</v>
      </c>
      <c r="AC158" s="67" t="n">
        <f aca="false">U158</f>
        <v>0</v>
      </c>
      <c r="AD158" s="68" t="n">
        <f aca="false">G158</f>
        <v>0</v>
      </c>
      <c r="AE158" s="68" t="n">
        <f aca="false">J158</f>
        <v>0</v>
      </c>
      <c r="AF158" s="68" t="n">
        <f aca="false">M158</f>
        <v>0</v>
      </c>
      <c r="AG158" s="68" t="n">
        <f aca="false">P158</f>
        <v>0</v>
      </c>
      <c r="AH158" s="68" t="n">
        <f aca="false">S158</f>
        <v>0</v>
      </c>
      <c r="AI158" s="68" t="n">
        <f aca="false">V158</f>
        <v>0</v>
      </c>
      <c r="AJ158" s="69" t="n">
        <f aca="false">H158</f>
        <v>0</v>
      </c>
      <c r="AK158" s="69" t="n">
        <f aca="false">K158</f>
        <v>0</v>
      </c>
      <c r="AL158" s="69" t="n">
        <f aca="false">N158</f>
        <v>0</v>
      </c>
      <c r="AM158" s="69" t="n">
        <f aca="false">Q158</f>
        <v>0</v>
      </c>
      <c r="AN158" s="69" t="n">
        <f aca="false">T158</f>
        <v>0</v>
      </c>
      <c r="AO158" s="69" t="n">
        <f aca="false">W158</f>
        <v>0</v>
      </c>
      <c r="AP158" s="70" t="n">
        <f aca="false">IFERROR(LARGE(AD158:AI158,1),0)</f>
        <v>0</v>
      </c>
      <c r="AQ158" s="70" t="n">
        <f aca="false">IFERROR(LARGE(AD158:AI158,2),0)</f>
        <v>0</v>
      </c>
      <c r="AR158" s="70" t="n">
        <f aca="false">IFERROR(LARGE(AD158:AI158,3),0)</f>
        <v>0</v>
      </c>
      <c r="AS158" s="70" t="n">
        <f aca="false">IFERROR(LARGE(AD158:AI158,4),0)</f>
        <v>0</v>
      </c>
      <c r="AT158" s="70" t="n">
        <f aca="false">IFERROR(LARGE(AD158:AI158,5),0)</f>
        <v>0</v>
      </c>
      <c r="AU158" s="71" t="n">
        <f aca="false">IFERROR(INDEX(X158:AC158,SMALL(IF(AD158:AI158=AV158,COLUMN(AD158:AI158)-COLUMN(AD158)+1),COUNTIF(AP158:AP158,AV158))),0)</f>
        <v>0</v>
      </c>
      <c r="AV158" s="71" t="n">
        <f aca="false">IFERROR(LARGE(AD158:AI158,1),0)</f>
        <v>0</v>
      </c>
      <c r="AW158" s="71" t="n">
        <f aca="false">IFERROR(INDEX(AJ158:AO158,SMALL(IF(AD158:AI158=AV158,COLUMN(AD158:AI158)-COLUMN(AD158)+1),COUNTIF(AP158:AP158,AV158))),0)</f>
        <v>0</v>
      </c>
      <c r="AX158" s="72" t="n">
        <f aca="false">IFERROR(INDEX(X158:AC158,SMALL(IF(AD158:AI158=AY158,COLUMN(AD158:AI158)-COLUMN(AD158)+1),COUNTIF(AP158:AQ158,AY158))),0)</f>
        <v>0</v>
      </c>
      <c r="AY158" s="72" t="n">
        <f aca="false">IFERROR(LARGE(AD158:AI158,2),0)</f>
        <v>0</v>
      </c>
      <c r="AZ158" s="73" t="n">
        <f aca="false">IFERROR(INDEX(AJ158:AO158,SMALL(IF(AD158:AI158=AY158,COLUMN(AD158:AI158)-COLUMN(AD158)+1),COUNTIF(AP158:AQ158,AY158))),0)</f>
        <v>0</v>
      </c>
      <c r="BA158" s="74" t="n">
        <f aca="false">IFERROR(INDEX(X158:AC158,SMALL(IF(AD158:AI158=BB158,COLUMN(AD158:AI158)-COLUMN(AD158)+1),COUNTIF(AP158:AR158,BB158))),0)</f>
        <v>0</v>
      </c>
      <c r="BB158" s="74" t="n">
        <f aca="false">IFERROR(LARGE(AD158:AI158,3),0)</f>
        <v>0</v>
      </c>
      <c r="BC158" s="74" t="n">
        <f aca="false">IFERROR(INDEX(AJ158:AO158,SMALL(IF(AD158:AI158=BB158,COLUMN(AD158:AI158)-COLUMN(AD158)+1),COUNTIF(AP158:AR158,BB158))),0)</f>
        <v>0</v>
      </c>
      <c r="BD158" s="75" t="n">
        <f aca="false">IFERROR(INDEX(X158:AC158,SMALL(IF(AD158:AI158=BE158,COLUMN(AD158:AI158)-COLUMN(AD158)+1),COUNTIF(AP158:AS158,BE158))),0)</f>
        <v>0</v>
      </c>
      <c r="BE158" s="75" t="n">
        <f aca="false">IFERROR(LARGE(AD158:AI158,4),0)</f>
        <v>0</v>
      </c>
      <c r="BF158" s="75" t="n">
        <f aca="false">IFERROR(INDEX(AJ158:AO158,SMALL(IF(AD158:AI158=BE158,COLUMN(AD158:AI158)-COLUMN(AD158)+1),COUNTIF(AP158:AS158,BE158))),0)</f>
        <v>0</v>
      </c>
      <c r="BG158" s="76" t="n">
        <f aca="false">IFERROR(INDEX(X158:AC158,SMALL(IF(AD158:AI158=BH158,COLUMN(AD158:AI158)-COLUMN(AD158)+1),COUNTIF(AP158:AT158,BH158))),0)</f>
        <v>0</v>
      </c>
      <c r="BH158" s="76" t="n">
        <f aca="false">IFERROR(LARGE(AD158:AI158,5),0)</f>
        <v>0</v>
      </c>
      <c r="BI158" s="76" t="n">
        <f aca="false">IFERROR(INDEX(AJ158:AO158,SMALL(IF(AD158:AI158=BH158,COLUMN(AD158:AI158)-COLUMN(AD158)+1),COUNTIF(AP158:AT158,BH158))),0)</f>
        <v>0</v>
      </c>
      <c r="BJ158" s="77" t="n">
        <f aca="false">IF(COUNTIF(AD158:AI158,0)=0,IF(COUNTIFS(AD158:AI158,"*F*")=0,SUM(LARGE(AD158:AI158,{1,2,3,4,5})),IF(COUNTIFS(AD158:AI158,"*F*")=1,SUM(LARGE(AD158:AI158,{1,2,3,4,5})),IF(COUNTIFS(AD158:AI158,"*F*")=2,"C",IF(COUNTIFS(AD158:AI158,"*F*")&gt;2,"F")))),IF(COUNTIFS(AD158:AH158,"*F*")=0,SUM(AD158:AH158),IF(COUNTIFS(AD158:AH158,"*F*")=1,"C",IF(COUNTIFS(AD158:AH158,"*F*")&gt;=2,"F"))))</f>
        <v>0</v>
      </c>
      <c r="BK158" s="78" t="n">
        <f aca="false">IFERROR(BJ158/5,BJ158)</f>
        <v>0</v>
      </c>
    </row>
    <row r="159" customFormat="false" ht="15" hidden="false" customHeight="false" outlineLevel="0" collapsed="false">
      <c r="A159" s="64" t="n">
        <v>157</v>
      </c>
      <c r="B159" s="65" t="s">
        <v>12</v>
      </c>
      <c r="C159" s="79"/>
      <c r="D159" s="79"/>
      <c r="E159" s="50"/>
      <c r="F159" s="44"/>
      <c r="G159" s="44"/>
      <c r="H159" s="44"/>
      <c r="I159" s="44"/>
      <c r="J159" s="44"/>
      <c r="K159" s="44"/>
      <c r="L159" s="44"/>
      <c r="M159" s="44"/>
      <c r="N159" s="44"/>
      <c r="O159" s="44"/>
      <c r="P159" s="44"/>
      <c r="Q159" s="44"/>
      <c r="R159" s="44"/>
      <c r="S159" s="44"/>
      <c r="T159" s="44"/>
      <c r="U159" s="44"/>
      <c r="V159" s="44"/>
      <c r="W159" s="44"/>
      <c r="X159" s="67" t="n">
        <f aca="false">F159</f>
        <v>0</v>
      </c>
      <c r="Y159" s="67" t="n">
        <f aca="false">I159</f>
        <v>0</v>
      </c>
      <c r="Z159" s="67" t="n">
        <f aca="false">L159</f>
        <v>0</v>
      </c>
      <c r="AA159" s="67" t="n">
        <f aca="false">O159</f>
        <v>0</v>
      </c>
      <c r="AB159" s="67" t="n">
        <f aca="false">R159</f>
        <v>0</v>
      </c>
      <c r="AC159" s="67" t="n">
        <f aca="false">U159</f>
        <v>0</v>
      </c>
      <c r="AD159" s="68" t="n">
        <f aca="false">G159</f>
        <v>0</v>
      </c>
      <c r="AE159" s="68" t="n">
        <f aca="false">J159</f>
        <v>0</v>
      </c>
      <c r="AF159" s="68" t="n">
        <f aca="false">M159</f>
        <v>0</v>
      </c>
      <c r="AG159" s="68" t="n">
        <f aca="false">P159</f>
        <v>0</v>
      </c>
      <c r="AH159" s="68" t="n">
        <f aca="false">S159</f>
        <v>0</v>
      </c>
      <c r="AI159" s="68" t="n">
        <f aca="false">V159</f>
        <v>0</v>
      </c>
      <c r="AJ159" s="69" t="n">
        <f aca="false">H159</f>
        <v>0</v>
      </c>
      <c r="AK159" s="69" t="n">
        <f aca="false">K159</f>
        <v>0</v>
      </c>
      <c r="AL159" s="69" t="n">
        <f aca="false">N159</f>
        <v>0</v>
      </c>
      <c r="AM159" s="69" t="n">
        <f aca="false">Q159</f>
        <v>0</v>
      </c>
      <c r="AN159" s="69" t="n">
        <f aca="false">T159</f>
        <v>0</v>
      </c>
      <c r="AO159" s="69" t="n">
        <f aca="false">W159</f>
        <v>0</v>
      </c>
      <c r="AP159" s="70" t="n">
        <f aca="false">IFERROR(LARGE(AD159:AI159,1),0)</f>
        <v>0</v>
      </c>
      <c r="AQ159" s="70" t="n">
        <f aca="false">IFERROR(LARGE(AD159:AI159,2),0)</f>
        <v>0</v>
      </c>
      <c r="AR159" s="70" t="n">
        <f aca="false">IFERROR(LARGE(AD159:AI159,3),0)</f>
        <v>0</v>
      </c>
      <c r="AS159" s="70" t="n">
        <f aca="false">IFERROR(LARGE(AD159:AI159,4),0)</f>
        <v>0</v>
      </c>
      <c r="AT159" s="70" t="n">
        <f aca="false">IFERROR(LARGE(AD159:AI159,5),0)</f>
        <v>0</v>
      </c>
      <c r="AU159" s="71" t="n">
        <f aca="false">IFERROR(INDEX(X159:AC159,SMALL(IF(AD159:AI159=AV159,COLUMN(AD159:AI159)-COLUMN(AD159)+1),COUNTIF(AP159:AP159,AV159))),0)</f>
        <v>0</v>
      </c>
      <c r="AV159" s="71" t="n">
        <f aca="false">IFERROR(LARGE(AD159:AI159,1),0)</f>
        <v>0</v>
      </c>
      <c r="AW159" s="71" t="n">
        <f aca="false">IFERROR(INDEX(AJ159:AO159,SMALL(IF(AD159:AI159=AV159,COLUMN(AD159:AI159)-COLUMN(AD159)+1),COUNTIF(AP159:AP159,AV159))),0)</f>
        <v>0</v>
      </c>
      <c r="AX159" s="72" t="n">
        <f aca="false">IFERROR(INDEX(X159:AC159,SMALL(IF(AD159:AI159=AY159,COLUMN(AD159:AI159)-COLUMN(AD159)+1),COUNTIF(AP159:AQ159,AY159))),0)</f>
        <v>0</v>
      </c>
      <c r="AY159" s="72" t="n">
        <f aca="false">IFERROR(LARGE(AD159:AI159,2),0)</f>
        <v>0</v>
      </c>
      <c r="AZ159" s="73" t="n">
        <f aca="false">IFERROR(INDEX(AJ159:AO159,SMALL(IF(AD159:AI159=AY159,COLUMN(AD159:AI159)-COLUMN(AD159)+1),COUNTIF(AP159:AQ159,AY159))),0)</f>
        <v>0</v>
      </c>
      <c r="BA159" s="74" t="n">
        <f aca="false">IFERROR(INDEX(X159:AC159,SMALL(IF(AD159:AI159=BB159,COLUMN(AD159:AI159)-COLUMN(AD159)+1),COUNTIF(AP159:AR159,BB159))),0)</f>
        <v>0</v>
      </c>
      <c r="BB159" s="74" t="n">
        <f aca="false">IFERROR(LARGE(AD159:AI159,3),0)</f>
        <v>0</v>
      </c>
      <c r="BC159" s="74" t="n">
        <f aca="false">IFERROR(INDEX(AJ159:AO159,SMALL(IF(AD159:AI159=BB159,COLUMN(AD159:AI159)-COLUMN(AD159)+1),COUNTIF(AP159:AR159,BB159))),0)</f>
        <v>0</v>
      </c>
      <c r="BD159" s="75" t="n">
        <f aca="false">IFERROR(INDEX(X159:AC159,SMALL(IF(AD159:AI159=BE159,COLUMN(AD159:AI159)-COLUMN(AD159)+1),COUNTIF(AP159:AS159,BE159))),0)</f>
        <v>0</v>
      </c>
      <c r="BE159" s="75" t="n">
        <f aca="false">IFERROR(LARGE(AD159:AI159,4),0)</f>
        <v>0</v>
      </c>
      <c r="BF159" s="75" t="n">
        <f aca="false">IFERROR(INDEX(AJ159:AO159,SMALL(IF(AD159:AI159=BE159,COLUMN(AD159:AI159)-COLUMN(AD159)+1),COUNTIF(AP159:AS159,BE159))),0)</f>
        <v>0</v>
      </c>
      <c r="BG159" s="76" t="n">
        <f aca="false">IFERROR(INDEX(X159:AC159,SMALL(IF(AD159:AI159=BH159,COLUMN(AD159:AI159)-COLUMN(AD159)+1),COUNTIF(AP159:AT159,BH159))),0)</f>
        <v>0</v>
      </c>
      <c r="BH159" s="76" t="n">
        <f aca="false">IFERROR(LARGE(AD159:AI159,5),0)</f>
        <v>0</v>
      </c>
      <c r="BI159" s="76" t="n">
        <f aca="false">IFERROR(INDEX(AJ159:AO159,SMALL(IF(AD159:AI159=BH159,COLUMN(AD159:AI159)-COLUMN(AD159)+1),COUNTIF(AP159:AT159,BH159))),0)</f>
        <v>0</v>
      </c>
      <c r="BJ159" s="77" t="n">
        <f aca="false">IF(COUNTIF(AD159:AI159,0)=0,IF(COUNTIFS(AD159:AI159,"*F*")=0,SUM(LARGE(AD159:AI159,{1,2,3,4,5})),IF(COUNTIFS(AD159:AI159,"*F*")=1,SUM(LARGE(AD159:AI159,{1,2,3,4,5})),IF(COUNTIFS(AD159:AI159,"*F*")=2,"C",IF(COUNTIFS(AD159:AI159,"*F*")&gt;2,"F")))),IF(COUNTIFS(AD159:AH159,"*F*")=0,SUM(AD159:AH159),IF(COUNTIFS(AD159:AH159,"*F*")=1,"C",IF(COUNTIFS(AD159:AH159,"*F*")&gt;=2,"F"))))</f>
        <v>0</v>
      </c>
      <c r="BK159" s="78" t="n">
        <f aca="false">IFERROR(BJ159/5,BJ159)</f>
        <v>0</v>
      </c>
    </row>
    <row r="160" customFormat="false" ht="15" hidden="false" customHeight="false" outlineLevel="0" collapsed="false">
      <c r="A160" s="64" t="n">
        <v>158</v>
      </c>
      <c r="B160" s="65" t="s">
        <v>12</v>
      </c>
      <c r="C160" s="79"/>
      <c r="D160" s="79"/>
      <c r="E160" s="50"/>
      <c r="F160" s="44"/>
      <c r="G160" s="44"/>
      <c r="H160" s="44"/>
      <c r="I160" s="44"/>
      <c r="J160" s="44"/>
      <c r="K160" s="44"/>
      <c r="L160" s="44"/>
      <c r="M160" s="44"/>
      <c r="N160" s="44"/>
      <c r="O160" s="44"/>
      <c r="P160" s="44"/>
      <c r="Q160" s="44"/>
      <c r="R160" s="44"/>
      <c r="S160" s="44"/>
      <c r="T160" s="44"/>
      <c r="U160" s="44"/>
      <c r="V160" s="44"/>
      <c r="W160" s="44"/>
      <c r="X160" s="67" t="n">
        <f aca="false">F160</f>
        <v>0</v>
      </c>
      <c r="Y160" s="67" t="n">
        <f aca="false">I160</f>
        <v>0</v>
      </c>
      <c r="Z160" s="67" t="n">
        <f aca="false">L160</f>
        <v>0</v>
      </c>
      <c r="AA160" s="67" t="n">
        <f aca="false">O160</f>
        <v>0</v>
      </c>
      <c r="AB160" s="67" t="n">
        <f aca="false">R160</f>
        <v>0</v>
      </c>
      <c r="AC160" s="67" t="n">
        <f aca="false">U160</f>
        <v>0</v>
      </c>
      <c r="AD160" s="68" t="n">
        <f aca="false">G160</f>
        <v>0</v>
      </c>
      <c r="AE160" s="68" t="n">
        <f aca="false">J160</f>
        <v>0</v>
      </c>
      <c r="AF160" s="68" t="n">
        <f aca="false">M160</f>
        <v>0</v>
      </c>
      <c r="AG160" s="68" t="n">
        <f aca="false">P160</f>
        <v>0</v>
      </c>
      <c r="AH160" s="68" t="n">
        <f aca="false">S160</f>
        <v>0</v>
      </c>
      <c r="AI160" s="68" t="n">
        <f aca="false">V160</f>
        <v>0</v>
      </c>
      <c r="AJ160" s="69" t="n">
        <f aca="false">H160</f>
        <v>0</v>
      </c>
      <c r="AK160" s="69" t="n">
        <f aca="false">K160</f>
        <v>0</v>
      </c>
      <c r="AL160" s="69" t="n">
        <f aca="false">N160</f>
        <v>0</v>
      </c>
      <c r="AM160" s="69" t="n">
        <f aca="false">Q160</f>
        <v>0</v>
      </c>
      <c r="AN160" s="69" t="n">
        <f aca="false">T160</f>
        <v>0</v>
      </c>
      <c r="AO160" s="69" t="n">
        <f aca="false">W160</f>
        <v>0</v>
      </c>
      <c r="AP160" s="70" t="n">
        <f aca="false">IFERROR(LARGE(AD160:AI160,1),0)</f>
        <v>0</v>
      </c>
      <c r="AQ160" s="70" t="n">
        <f aca="false">IFERROR(LARGE(AD160:AI160,2),0)</f>
        <v>0</v>
      </c>
      <c r="AR160" s="70" t="n">
        <f aca="false">IFERROR(LARGE(AD160:AI160,3),0)</f>
        <v>0</v>
      </c>
      <c r="AS160" s="70" t="n">
        <f aca="false">IFERROR(LARGE(AD160:AI160,4),0)</f>
        <v>0</v>
      </c>
      <c r="AT160" s="70" t="n">
        <f aca="false">IFERROR(LARGE(AD160:AI160,5),0)</f>
        <v>0</v>
      </c>
      <c r="AU160" s="71" t="n">
        <f aca="false">IFERROR(INDEX(X160:AC160,SMALL(IF(AD160:AI160=AV160,COLUMN(AD160:AI160)-COLUMN(AD160)+1),COUNTIF(AP160:AP160,AV160))),0)</f>
        <v>0</v>
      </c>
      <c r="AV160" s="71" t="n">
        <f aca="false">IFERROR(LARGE(AD160:AI160,1),0)</f>
        <v>0</v>
      </c>
      <c r="AW160" s="71" t="n">
        <f aca="false">IFERROR(INDEX(AJ160:AO160,SMALL(IF(AD160:AI160=AV160,COLUMN(AD160:AI160)-COLUMN(AD160)+1),COUNTIF(AP160:AP160,AV160))),0)</f>
        <v>0</v>
      </c>
      <c r="AX160" s="72" t="n">
        <f aca="false">IFERROR(INDEX(X160:AC160,SMALL(IF(AD160:AI160=AY160,COLUMN(AD160:AI160)-COLUMN(AD160)+1),COUNTIF(AP160:AQ160,AY160))),0)</f>
        <v>0</v>
      </c>
      <c r="AY160" s="72" t="n">
        <f aca="false">IFERROR(LARGE(AD160:AI160,2),0)</f>
        <v>0</v>
      </c>
      <c r="AZ160" s="73" t="n">
        <f aca="false">IFERROR(INDEX(AJ160:AO160,SMALL(IF(AD160:AI160=AY160,COLUMN(AD160:AI160)-COLUMN(AD160)+1),COUNTIF(AP160:AQ160,AY160))),0)</f>
        <v>0</v>
      </c>
      <c r="BA160" s="74" t="n">
        <f aca="false">IFERROR(INDEX(X160:AC160,SMALL(IF(AD160:AI160=BB160,COLUMN(AD160:AI160)-COLUMN(AD160)+1),COUNTIF(AP160:AR160,BB160))),0)</f>
        <v>0</v>
      </c>
      <c r="BB160" s="74" t="n">
        <f aca="false">IFERROR(LARGE(AD160:AI160,3),0)</f>
        <v>0</v>
      </c>
      <c r="BC160" s="74" t="n">
        <f aca="false">IFERROR(INDEX(AJ160:AO160,SMALL(IF(AD160:AI160=BB160,COLUMN(AD160:AI160)-COLUMN(AD160)+1),COUNTIF(AP160:AR160,BB160))),0)</f>
        <v>0</v>
      </c>
      <c r="BD160" s="75" t="n">
        <f aca="false">IFERROR(INDEX(X160:AC160,SMALL(IF(AD160:AI160=BE160,COLUMN(AD160:AI160)-COLUMN(AD160)+1),COUNTIF(AP160:AS160,BE160))),0)</f>
        <v>0</v>
      </c>
      <c r="BE160" s="75" t="n">
        <f aca="false">IFERROR(LARGE(AD160:AI160,4),0)</f>
        <v>0</v>
      </c>
      <c r="BF160" s="75" t="n">
        <f aca="false">IFERROR(INDEX(AJ160:AO160,SMALL(IF(AD160:AI160=BE160,COLUMN(AD160:AI160)-COLUMN(AD160)+1),COUNTIF(AP160:AS160,BE160))),0)</f>
        <v>0</v>
      </c>
      <c r="BG160" s="76" t="n">
        <f aca="false">IFERROR(INDEX(X160:AC160,SMALL(IF(AD160:AI160=BH160,COLUMN(AD160:AI160)-COLUMN(AD160)+1),COUNTIF(AP160:AT160,BH160))),0)</f>
        <v>0</v>
      </c>
      <c r="BH160" s="76" t="n">
        <f aca="false">IFERROR(LARGE(AD160:AI160,5),0)</f>
        <v>0</v>
      </c>
      <c r="BI160" s="76" t="n">
        <f aca="false">IFERROR(INDEX(AJ160:AO160,SMALL(IF(AD160:AI160=BH160,COLUMN(AD160:AI160)-COLUMN(AD160)+1),COUNTIF(AP160:AT160,BH160))),0)</f>
        <v>0</v>
      </c>
      <c r="BJ160" s="77" t="n">
        <f aca="false">IF(COUNTIF(AD160:AI160,0)=0,IF(COUNTIFS(AD160:AI160,"*F*")=0,SUM(LARGE(AD160:AI160,{1,2,3,4,5})),IF(COUNTIFS(AD160:AI160,"*F*")=1,SUM(LARGE(AD160:AI160,{1,2,3,4,5})),IF(COUNTIFS(AD160:AI160,"*F*")=2,"C",IF(COUNTIFS(AD160:AI160,"*F*")&gt;2,"F")))),IF(COUNTIFS(AD160:AH160,"*F*")=0,SUM(AD160:AH160),IF(COUNTIFS(AD160:AH160,"*F*")=1,"C",IF(COUNTIFS(AD160:AH160,"*F*")&gt;=2,"F"))))</f>
        <v>0</v>
      </c>
      <c r="BK160" s="78" t="n">
        <f aca="false">IFERROR(BJ160/5,BJ160)</f>
        <v>0</v>
      </c>
    </row>
    <row r="161" customFormat="false" ht="15" hidden="false" customHeight="false" outlineLevel="0" collapsed="false">
      <c r="A161" s="64" t="n">
        <v>159</v>
      </c>
      <c r="B161" s="65" t="s">
        <v>12</v>
      </c>
      <c r="C161" s="79"/>
      <c r="D161" s="79"/>
      <c r="E161" s="50"/>
      <c r="F161" s="44"/>
      <c r="G161" s="44"/>
      <c r="H161" s="44"/>
      <c r="I161" s="44"/>
      <c r="J161" s="44"/>
      <c r="K161" s="44"/>
      <c r="L161" s="44"/>
      <c r="M161" s="44"/>
      <c r="N161" s="44"/>
      <c r="O161" s="44"/>
      <c r="P161" s="44"/>
      <c r="Q161" s="44"/>
      <c r="R161" s="44"/>
      <c r="S161" s="44"/>
      <c r="T161" s="44"/>
      <c r="U161" s="44"/>
      <c r="V161" s="44"/>
      <c r="W161" s="44"/>
      <c r="X161" s="67" t="n">
        <f aca="false">F161</f>
        <v>0</v>
      </c>
      <c r="Y161" s="67" t="n">
        <f aca="false">I161</f>
        <v>0</v>
      </c>
      <c r="Z161" s="67" t="n">
        <f aca="false">L161</f>
        <v>0</v>
      </c>
      <c r="AA161" s="67" t="n">
        <f aca="false">O161</f>
        <v>0</v>
      </c>
      <c r="AB161" s="67" t="n">
        <f aca="false">R161</f>
        <v>0</v>
      </c>
      <c r="AC161" s="67" t="n">
        <f aca="false">U161</f>
        <v>0</v>
      </c>
      <c r="AD161" s="68" t="n">
        <f aca="false">G161</f>
        <v>0</v>
      </c>
      <c r="AE161" s="68" t="n">
        <f aca="false">J161</f>
        <v>0</v>
      </c>
      <c r="AF161" s="68" t="n">
        <f aca="false">M161</f>
        <v>0</v>
      </c>
      <c r="AG161" s="68" t="n">
        <f aca="false">P161</f>
        <v>0</v>
      </c>
      <c r="AH161" s="68" t="n">
        <f aca="false">S161</f>
        <v>0</v>
      </c>
      <c r="AI161" s="68" t="n">
        <f aca="false">V161</f>
        <v>0</v>
      </c>
      <c r="AJ161" s="69" t="n">
        <f aca="false">H161</f>
        <v>0</v>
      </c>
      <c r="AK161" s="69" t="n">
        <f aca="false">K161</f>
        <v>0</v>
      </c>
      <c r="AL161" s="69" t="n">
        <f aca="false">N161</f>
        <v>0</v>
      </c>
      <c r="AM161" s="69" t="n">
        <f aca="false">Q161</f>
        <v>0</v>
      </c>
      <c r="AN161" s="69" t="n">
        <f aca="false">T161</f>
        <v>0</v>
      </c>
      <c r="AO161" s="69" t="n">
        <f aca="false">W161</f>
        <v>0</v>
      </c>
      <c r="AP161" s="70" t="n">
        <f aca="false">IFERROR(LARGE(AD161:AI161,1),0)</f>
        <v>0</v>
      </c>
      <c r="AQ161" s="70" t="n">
        <f aca="false">IFERROR(LARGE(AD161:AI161,2),0)</f>
        <v>0</v>
      </c>
      <c r="AR161" s="70" t="n">
        <f aca="false">IFERROR(LARGE(AD161:AI161,3),0)</f>
        <v>0</v>
      </c>
      <c r="AS161" s="70" t="n">
        <f aca="false">IFERROR(LARGE(AD161:AI161,4),0)</f>
        <v>0</v>
      </c>
      <c r="AT161" s="70" t="n">
        <f aca="false">IFERROR(LARGE(AD161:AI161,5),0)</f>
        <v>0</v>
      </c>
      <c r="AU161" s="71" t="n">
        <f aca="false">IFERROR(INDEX(X161:AC161,SMALL(IF(AD161:AI161=AV161,COLUMN(AD161:AI161)-COLUMN(AD161)+1),COUNTIF(AP161:AP161,AV161))),0)</f>
        <v>0</v>
      </c>
      <c r="AV161" s="71" t="n">
        <f aca="false">IFERROR(LARGE(AD161:AI161,1),0)</f>
        <v>0</v>
      </c>
      <c r="AW161" s="71" t="n">
        <f aca="false">IFERROR(INDEX(AJ161:AO161,SMALL(IF(AD161:AI161=AV161,COLUMN(AD161:AI161)-COLUMN(AD161)+1),COUNTIF(AP161:AP161,AV161))),0)</f>
        <v>0</v>
      </c>
      <c r="AX161" s="72" t="n">
        <f aca="false">IFERROR(INDEX(X161:AC161,SMALL(IF(AD161:AI161=AY161,COLUMN(AD161:AI161)-COLUMN(AD161)+1),COUNTIF(AP161:AQ161,AY161))),0)</f>
        <v>0</v>
      </c>
      <c r="AY161" s="72" t="n">
        <f aca="false">IFERROR(LARGE(AD161:AI161,2),0)</f>
        <v>0</v>
      </c>
      <c r="AZ161" s="73" t="n">
        <f aca="false">IFERROR(INDEX(AJ161:AO161,SMALL(IF(AD161:AI161=AY161,COLUMN(AD161:AI161)-COLUMN(AD161)+1),COUNTIF(AP161:AQ161,AY161))),0)</f>
        <v>0</v>
      </c>
      <c r="BA161" s="74" t="n">
        <f aca="false">IFERROR(INDEX(X161:AC161,SMALL(IF(AD161:AI161=BB161,COLUMN(AD161:AI161)-COLUMN(AD161)+1),COUNTIF(AP161:AR161,BB161))),0)</f>
        <v>0</v>
      </c>
      <c r="BB161" s="74" t="n">
        <f aca="false">IFERROR(LARGE(AD161:AI161,3),0)</f>
        <v>0</v>
      </c>
      <c r="BC161" s="74" t="n">
        <f aca="false">IFERROR(INDEX(AJ161:AO161,SMALL(IF(AD161:AI161=BB161,COLUMN(AD161:AI161)-COLUMN(AD161)+1),COUNTIF(AP161:AR161,BB161))),0)</f>
        <v>0</v>
      </c>
      <c r="BD161" s="75" t="n">
        <f aca="false">IFERROR(INDEX(X161:AC161,SMALL(IF(AD161:AI161=BE161,COLUMN(AD161:AI161)-COLUMN(AD161)+1),COUNTIF(AP161:AS161,BE161))),0)</f>
        <v>0</v>
      </c>
      <c r="BE161" s="75" t="n">
        <f aca="false">IFERROR(LARGE(AD161:AI161,4),0)</f>
        <v>0</v>
      </c>
      <c r="BF161" s="75" t="n">
        <f aca="false">IFERROR(INDEX(AJ161:AO161,SMALL(IF(AD161:AI161=BE161,COLUMN(AD161:AI161)-COLUMN(AD161)+1),COUNTIF(AP161:AS161,BE161))),0)</f>
        <v>0</v>
      </c>
      <c r="BG161" s="76" t="n">
        <f aca="false">IFERROR(INDEX(X161:AC161,SMALL(IF(AD161:AI161=BH161,COLUMN(AD161:AI161)-COLUMN(AD161)+1),COUNTIF(AP161:AT161,BH161))),0)</f>
        <v>0</v>
      </c>
      <c r="BH161" s="76" t="n">
        <f aca="false">IFERROR(LARGE(AD161:AI161,5),0)</f>
        <v>0</v>
      </c>
      <c r="BI161" s="76" t="n">
        <f aca="false">IFERROR(INDEX(AJ161:AO161,SMALL(IF(AD161:AI161=BH161,COLUMN(AD161:AI161)-COLUMN(AD161)+1),COUNTIF(AP161:AT161,BH161))),0)</f>
        <v>0</v>
      </c>
      <c r="BJ161" s="77" t="n">
        <f aca="false">IF(COUNTIF(AD161:AI161,0)=0,IF(COUNTIFS(AD161:AI161,"*F*")=0,SUM(LARGE(AD161:AI161,{1,2,3,4,5})),IF(COUNTIFS(AD161:AI161,"*F*")=1,SUM(LARGE(AD161:AI161,{1,2,3,4,5})),IF(COUNTIFS(AD161:AI161,"*F*")=2,"C",IF(COUNTIFS(AD161:AI161,"*F*")&gt;2,"F")))),IF(COUNTIFS(AD161:AH161,"*F*")=0,SUM(AD161:AH161),IF(COUNTIFS(AD161:AH161,"*F*")=1,"C",IF(COUNTIFS(AD161:AH161,"*F*")&gt;=2,"F"))))</f>
        <v>0</v>
      </c>
      <c r="BK161" s="78" t="n">
        <f aca="false">IFERROR(BJ161/5,BJ161)</f>
        <v>0</v>
      </c>
    </row>
    <row r="162" customFormat="false" ht="15" hidden="false" customHeight="false" outlineLevel="0" collapsed="false">
      <c r="A162" s="64" t="n">
        <v>160</v>
      </c>
      <c r="B162" s="65" t="s">
        <v>12</v>
      </c>
      <c r="C162" s="79"/>
      <c r="D162" s="79"/>
      <c r="E162" s="50"/>
      <c r="F162" s="44"/>
      <c r="G162" s="44"/>
      <c r="H162" s="44"/>
      <c r="I162" s="44"/>
      <c r="J162" s="44"/>
      <c r="K162" s="44"/>
      <c r="L162" s="44"/>
      <c r="M162" s="44"/>
      <c r="N162" s="44"/>
      <c r="O162" s="44"/>
      <c r="P162" s="44"/>
      <c r="Q162" s="44"/>
      <c r="R162" s="44"/>
      <c r="S162" s="44"/>
      <c r="T162" s="44"/>
      <c r="U162" s="44"/>
      <c r="V162" s="44"/>
      <c r="W162" s="44"/>
      <c r="X162" s="67" t="n">
        <f aca="false">F162</f>
        <v>0</v>
      </c>
      <c r="Y162" s="67" t="n">
        <f aca="false">I162</f>
        <v>0</v>
      </c>
      <c r="Z162" s="67" t="n">
        <f aca="false">L162</f>
        <v>0</v>
      </c>
      <c r="AA162" s="67" t="n">
        <f aca="false">O162</f>
        <v>0</v>
      </c>
      <c r="AB162" s="67" t="n">
        <f aca="false">R162</f>
        <v>0</v>
      </c>
      <c r="AC162" s="67" t="n">
        <f aca="false">U162</f>
        <v>0</v>
      </c>
      <c r="AD162" s="68" t="n">
        <f aca="false">G162</f>
        <v>0</v>
      </c>
      <c r="AE162" s="68" t="n">
        <f aca="false">J162</f>
        <v>0</v>
      </c>
      <c r="AF162" s="68" t="n">
        <f aca="false">M162</f>
        <v>0</v>
      </c>
      <c r="AG162" s="68" t="n">
        <f aca="false">P162</f>
        <v>0</v>
      </c>
      <c r="AH162" s="68" t="n">
        <f aca="false">S162</f>
        <v>0</v>
      </c>
      <c r="AI162" s="68" t="n">
        <f aca="false">V162</f>
        <v>0</v>
      </c>
      <c r="AJ162" s="69" t="n">
        <f aca="false">H162</f>
        <v>0</v>
      </c>
      <c r="AK162" s="69" t="n">
        <f aca="false">K162</f>
        <v>0</v>
      </c>
      <c r="AL162" s="69" t="n">
        <f aca="false">N162</f>
        <v>0</v>
      </c>
      <c r="AM162" s="69" t="n">
        <f aca="false">Q162</f>
        <v>0</v>
      </c>
      <c r="AN162" s="69" t="n">
        <f aca="false">T162</f>
        <v>0</v>
      </c>
      <c r="AO162" s="69" t="n">
        <f aca="false">W162</f>
        <v>0</v>
      </c>
      <c r="AP162" s="70" t="n">
        <f aca="false">IFERROR(LARGE(AD162:AI162,1),0)</f>
        <v>0</v>
      </c>
      <c r="AQ162" s="70" t="n">
        <f aca="false">IFERROR(LARGE(AD162:AI162,2),0)</f>
        <v>0</v>
      </c>
      <c r="AR162" s="70" t="n">
        <f aca="false">IFERROR(LARGE(AD162:AI162,3),0)</f>
        <v>0</v>
      </c>
      <c r="AS162" s="70" t="n">
        <f aca="false">IFERROR(LARGE(AD162:AI162,4),0)</f>
        <v>0</v>
      </c>
      <c r="AT162" s="70" t="n">
        <f aca="false">IFERROR(LARGE(AD162:AI162,5),0)</f>
        <v>0</v>
      </c>
      <c r="AU162" s="71" t="n">
        <f aca="false">IFERROR(INDEX(X162:AC162,SMALL(IF(AD162:AI162=AV162,COLUMN(AD162:AI162)-COLUMN(AD162)+1),COUNTIF(AP162:AP162,AV162))),0)</f>
        <v>0</v>
      </c>
      <c r="AV162" s="71" t="n">
        <f aca="false">IFERROR(LARGE(AD162:AI162,1),0)</f>
        <v>0</v>
      </c>
      <c r="AW162" s="71" t="n">
        <f aca="false">IFERROR(INDEX(AJ162:AO162,SMALL(IF(AD162:AI162=AV162,COLUMN(AD162:AI162)-COLUMN(AD162)+1),COUNTIF(AP162:AP162,AV162))),0)</f>
        <v>0</v>
      </c>
      <c r="AX162" s="72" t="n">
        <f aca="false">IFERROR(INDEX(X162:AC162,SMALL(IF(AD162:AI162=AY162,COLUMN(AD162:AI162)-COLUMN(AD162)+1),COUNTIF(AP162:AQ162,AY162))),0)</f>
        <v>0</v>
      </c>
      <c r="AY162" s="72" t="n">
        <f aca="false">IFERROR(LARGE(AD162:AI162,2),0)</f>
        <v>0</v>
      </c>
      <c r="AZ162" s="73" t="n">
        <f aca="false">IFERROR(INDEX(AJ162:AO162,SMALL(IF(AD162:AI162=AY162,COLUMN(AD162:AI162)-COLUMN(AD162)+1),COUNTIF(AP162:AQ162,AY162))),0)</f>
        <v>0</v>
      </c>
      <c r="BA162" s="74" t="n">
        <f aca="false">IFERROR(INDEX(X162:AC162,SMALL(IF(AD162:AI162=BB162,COLUMN(AD162:AI162)-COLUMN(AD162)+1),COUNTIF(AP162:AR162,BB162))),0)</f>
        <v>0</v>
      </c>
      <c r="BB162" s="74" t="n">
        <f aca="false">IFERROR(LARGE(AD162:AI162,3),0)</f>
        <v>0</v>
      </c>
      <c r="BC162" s="74" t="n">
        <f aca="false">IFERROR(INDEX(AJ162:AO162,SMALL(IF(AD162:AI162=BB162,COLUMN(AD162:AI162)-COLUMN(AD162)+1),COUNTIF(AP162:AR162,BB162))),0)</f>
        <v>0</v>
      </c>
      <c r="BD162" s="75" t="n">
        <f aca="false">IFERROR(INDEX(X162:AC162,SMALL(IF(AD162:AI162=BE162,COLUMN(AD162:AI162)-COLUMN(AD162)+1),COUNTIF(AP162:AS162,BE162))),0)</f>
        <v>0</v>
      </c>
      <c r="BE162" s="75" t="n">
        <f aca="false">IFERROR(LARGE(AD162:AI162,4),0)</f>
        <v>0</v>
      </c>
      <c r="BF162" s="75" t="n">
        <f aca="false">IFERROR(INDEX(AJ162:AO162,SMALL(IF(AD162:AI162=BE162,COLUMN(AD162:AI162)-COLUMN(AD162)+1),COUNTIF(AP162:AS162,BE162))),0)</f>
        <v>0</v>
      </c>
      <c r="BG162" s="76" t="n">
        <f aca="false">IFERROR(INDEX(X162:AC162,SMALL(IF(AD162:AI162=BH162,COLUMN(AD162:AI162)-COLUMN(AD162)+1),COUNTIF(AP162:AT162,BH162))),0)</f>
        <v>0</v>
      </c>
      <c r="BH162" s="76" t="n">
        <f aca="false">IFERROR(LARGE(AD162:AI162,5),0)</f>
        <v>0</v>
      </c>
      <c r="BI162" s="76" t="n">
        <f aca="false">IFERROR(INDEX(AJ162:AO162,SMALL(IF(AD162:AI162=BH162,COLUMN(AD162:AI162)-COLUMN(AD162)+1),COUNTIF(AP162:AT162,BH162))),0)</f>
        <v>0</v>
      </c>
      <c r="BJ162" s="77" t="n">
        <f aca="false">IF(COUNTIF(AD162:AI162,0)=0,IF(COUNTIFS(AD162:AI162,"*F*")=0,SUM(LARGE(AD162:AI162,{1,2,3,4,5})),IF(COUNTIFS(AD162:AI162,"*F*")=1,SUM(LARGE(AD162:AI162,{1,2,3,4,5})),IF(COUNTIFS(AD162:AI162,"*F*")=2,"C",IF(COUNTIFS(AD162:AI162,"*F*")&gt;2,"F")))),IF(COUNTIFS(AD162:AH162,"*F*")=0,SUM(AD162:AH162),IF(COUNTIFS(AD162:AH162,"*F*")=1,"C",IF(COUNTIFS(AD162:AH162,"*F*")&gt;=2,"F"))))</f>
        <v>0</v>
      </c>
      <c r="BK162" s="78" t="n">
        <f aca="false">IFERROR(BJ162/5,BJ162)</f>
        <v>0</v>
      </c>
    </row>
    <row r="163" customFormat="false" ht="15" hidden="false" customHeight="false" outlineLevel="0" collapsed="false">
      <c r="A163" s="64" t="n">
        <v>161</v>
      </c>
      <c r="B163" s="65" t="s">
        <v>12</v>
      </c>
      <c r="C163" s="79"/>
      <c r="D163" s="79"/>
      <c r="E163" s="50"/>
      <c r="F163" s="44"/>
      <c r="G163" s="44"/>
      <c r="H163" s="44"/>
      <c r="I163" s="44"/>
      <c r="J163" s="44"/>
      <c r="K163" s="44"/>
      <c r="L163" s="44"/>
      <c r="M163" s="44"/>
      <c r="N163" s="44"/>
      <c r="O163" s="44"/>
      <c r="P163" s="44"/>
      <c r="Q163" s="44"/>
      <c r="R163" s="44"/>
      <c r="S163" s="44"/>
      <c r="T163" s="44"/>
      <c r="U163" s="44"/>
      <c r="V163" s="44"/>
      <c r="W163" s="44"/>
      <c r="X163" s="67" t="n">
        <f aca="false">F163</f>
        <v>0</v>
      </c>
      <c r="Y163" s="67" t="n">
        <f aca="false">I163</f>
        <v>0</v>
      </c>
      <c r="Z163" s="67" t="n">
        <f aca="false">L163</f>
        <v>0</v>
      </c>
      <c r="AA163" s="67" t="n">
        <f aca="false">O163</f>
        <v>0</v>
      </c>
      <c r="AB163" s="67" t="n">
        <f aca="false">R163</f>
        <v>0</v>
      </c>
      <c r="AC163" s="67" t="n">
        <f aca="false">U163</f>
        <v>0</v>
      </c>
      <c r="AD163" s="68" t="n">
        <f aca="false">G163</f>
        <v>0</v>
      </c>
      <c r="AE163" s="68" t="n">
        <f aca="false">J163</f>
        <v>0</v>
      </c>
      <c r="AF163" s="68" t="n">
        <f aca="false">M163</f>
        <v>0</v>
      </c>
      <c r="AG163" s="68" t="n">
        <f aca="false">P163</f>
        <v>0</v>
      </c>
      <c r="AH163" s="68" t="n">
        <f aca="false">S163</f>
        <v>0</v>
      </c>
      <c r="AI163" s="68" t="n">
        <f aca="false">V163</f>
        <v>0</v>
      </c>
      <c r="AJ163" s="69" t="n">
        <f aca="false">H163</f>
        <v>0</v>
      </c>
      <c r="AK163" s="69" t="n">
        <f aca="false">K163</f>
        <v>0</v>
      </c>
      <c r="AL163" s="69" t="n">
        <f aca="false">N163</f>
        <v>0</v>
      </c>
      <c r="AM163" s="69" t="n">
        <f aca="false">Q163</f>
        <v>0</v>
      </c>
      <c r="AN163" s="69" t="n">
        <f aca="false">T163</f>
        <v>0</v>
      </c>
      <c r="AO163" s="69" t="n">
        <f aca="false">W163</f>
        <v>0</v>
      </c>
      <c r="AP163" s="70" t="n">
        <f aca="false">IFERROR(LARGE(AD163:AI163,1),0)</f>
        <v>0</v>
      </c>
      <c r="AQ163" s="70" t="n">
        <f aca="false">IFERROR(LARGE(AD163:AI163,2),0)</f>
        <v>0</v>
      </c>
      <c r="AR163" s="70" t="n">
        <f aca="false">IFERROR(LARGE(AD163:AI163,3),0)</f>
        <v>0</v>
      </c>
      <c r="AS163" s="70" t="n">
        <f aca="false">IFERROR(LARGE(AD163:AI163,4),0)</f>
        <v>0</v>
      </c>
      <c r="AT163" s="70" t="n">
        <f aca="false">IFERROR(LARGE(AD163:AI163,5),0)</f>
        <v>0</v>
      </c>
      <c r="AU163" s="71" t="n">
        <f aca="false">IFERROR(INDEX(X163:AC163,SMALL(IF(AD163:AI163=AV163,COLUMN(AD163:AI163)-COLUMN(AD163)+1),COUNTIF(AP163:AP163,AV163))),0)</f>
        <v>0</v>
      </c>
      <c r="AV163" s="71" t="n">
        <f aca="false">IFERROR(LARGE(AD163:AI163,1),0)</f>
        <v>0</v>
      </c>
      <c r="AW163" s="71" t="n">
        <f aca="false">IFERROR(INDEX(AJ163:AO163,SMALL(IF(AD163:AI163=AV163,COLUMN(AD163:AI163)-COLUMN(AD163)+1),COUNTIF(AP163:AP163,AV163))),0)</f>
        <v>0</v>
      </c>
      <c r="AX163" s="72" t="n">
        <f aca="false">IFERROR(INDEX(X163:AC163,SMALL(IF(AD163:AI163=AY163,COLUMN(AD163:AI163)-COLUMN(AD163)+1),COUNTIF(AP163:AQ163,AY163))),0)</f>
        <v>0</v>
      </c>
      <c r="AY163" s="72" t="n">
        <f aca="false">IFERROR(LARGE(AD163:AI163,2),0)</f>
        <v>0</v>
      </c>
      <c r="AZ163" s="73" t="n">
        <f aca="false">IFERROR(INDEX(AJ163:AO163,SMALL(IF(AD163:AI163=AY163,COLUMN(AD163:AI163)-COLUMN(AD163)+1),COUNTIF(AP163:AQ163,AY163))),0)</f>
        <v>0</v>
      </c>
      <c r="BA163" s="74" t="n">
        <f aca="false">IFERROR(INDEX(X163:AC163,SMALL(IF(AD163:AI163=BB163,COLUMN(AD163:AI163)-COLUMN(AD163)+1),COUNTIF(AP163:AR163,BB163))),0)</f>
        <v>0</v>
      </c>
      <c r="BB163" s="74" t="n">
        <f aca="false">IFERROR(LARGE(AD163:AI163,3),0)</f>
        <v>0</v>
      </c>
      <c r="BC163" s="74" t="n">
        <f aca="false">IFERROR(INDEX(AJ163:AO163,SMALL(IF(AD163:AI163=BB163,COLUMN(AD163:AI163)-COLUMN(AD163)+1),COUNTIF(AP163:AR163,BB163))),0)</f>
        <v>0</v>
      </c>
      <c r="BD163" s="75" t="n">
        <f aca="false">IFERROR(INDEX(X163:AC163,SMALL(IF(AD163:AI163=BE163,COLUMN(AD163:AI163)-COLUMN(AD163)+1),COUNTIF(AP163:AS163,BE163))),0)</f>
        <v>0</v>
      </c>
      <c r="BE163" s="75" t="n">
        <f aca="false">IFERROR(LARGE(AD163:AI163,4),0)</f>
        <v>0</v>
      </c>
      <c r="BF163" s="75" t="n">
        <f aca="false">IFERROR(INDEX(AJ163:AO163,SMALL(IF(AD163:AI163=BE163,COLUMN(AD163:AI163)-COLUMN(AD163)+1),COUNTIF(AP163:AS163,BE163))),0)</f>
        <v>0</v>
      </c>
      <c r="BG163" s="76" t="n">
        <f aca="false">IFERROR(INDEX(X163:AC163,SMALL(IF(AD163:AI163=BH163,COLUMN(AD163:AI163)-COLUMN(AD163)+1),COUNTIF(AP163:AT163,BH163))),0)</f>
        <v>0</v>
      </c>
      <c r="BH163" s="76" t="n">
        <f aca="false">IFERROR(LARGE(AD163:AI163,5),0)</f>
        <v>0</v>
      </c>
      <c r="BI163" s="76" t="n">
        <f aca="false">IFERROR(INDEX(AJ163:AO163,SMALL(IF(AD163:AI163=BH163,COLUMN(AD163:AI163)-COLUMN(AD163)+1),COUNTIF(AP163:AT163,BH163))),0)</f>
        <v>0</v>
      </c>
      <c r="BJ163" s="77" t="n">
        <f aca="false">IF(COUNTIF(AD163:AI163,0)=0,IF(COUNTIFS(AD163:AI163,"*F*")=0,SUM(LARGE(AD163:AI163,{1,2,3,4,5})),IF(COUNTIFS(AD163:AI163,"*F*")=1,SUM(LARGE(AD163:AI163,{1,2,3,4,5})),IF(COUNTIFS(AD163:AI163,"*F*")=2,"C",IF(COUNTIFS(AD163:AI163,"*F*")&gt;2,"F")))),IF(COUNTIFS(AD163:AH163,"*F*")=0,SUM(AD163:AH163),IF(COUNTIFS(AD163:AH163,"*F*")=1,"C",IF(COUNTIFS(AD163:AH163,"*F*")&gt;=2,"F"))))</f>
        <v>0</v>
      </c>
      <c r="BK163" s="78" t="n">
        <f aca="false">IFERROR(BJ163/5,BJ163)</f>
        <v>0</v>
      </c>
    </row>
    <row r="164" customFormat="false" ht="15" hidden="false" customHeight="false" outlineLevel="0" collapsed="false">
      <c r="A164" s="64" t="n">
        <v>162</v>
      </c>
      <c r="B164" s="65" t="s">
        <v>12</v>
      </c>
      <c r="C164" s="79"/>
      <c r="D164" s="79"/>
      <c r="E164" s="50"/>
      <c r="F164" s="44"/>
      <c r="G164" s="44"/>
      <c r="H164" s="44"/>
      <c r="I164" s="44"/>
      <c r="J164" s="44"/>
      <c r="K164" s="44"/>
      <c r="L164" s="44"/>
      <c r="M164" s="44"/>
      <c r="N164" s="44"/>
      <c r="O164" s="44"/>
      <c r="P164" s="44"/>
      <c r="Q164" s="44"/>
      <c r="R164" s="44"/>
      <c r="S164" s="44"/>
      <c r="T164" s="44"/>
      <c r="U164" s="44"/>
      <c r="V164" s="44"/>
      <c r="W164" s="44"/>
      <c r="X164" s="67" t="n">
        <f aca="false">F164</f>
        <v>0</v>
      </c>
      <c r="Y164" s="67" t="n">
        <f aca="false">I164</f>
        <v>0</v>
      </c>
      <c r="Z164" s="67" t="n">
        <f aca="false">L164</f>
        <v>0</v>
      </c>
      <c r="AA164" s="67" t="n">
        <f aca="false">O164</f>
        <v>0</v>
      </c>
      <c r="AB164" s="67" t="n">
        <f aca="false">R164</f>
        <v>0</v>
      </c>
      <c r="AC164" s="67" t="n">
        <f aca="false">U164</f>
        <v>0</v>
      </c>
      <c r="AD164" s="68" t="n">
        <f aca="false">G164</f>
        <v>0</v>
      </c>
      <c r="AE164" s="68" t="n">
        <f aca="false">J164</f>
        <v>0</v>
      </c>
      <c r="AF164" s="68" t="n">
        <f aca="false">M164</f>
        <v>0</v>
      </c>
      <c r="AG164" s="68" t="n">
        <f aca="false">P164</f>
        <v>0</v>
      </c>
      <c r="AH164" s="68" t="n">
        <f aca="false">S164</f>
        <v>0</v>
      </c>
      <c r="AI164" s="68" t="n">
        <f aca="false">V164</f>
        <v>0</v>
      </c>
      <c r="AJ164" s="69" t="n">
        <f aca="false">H164</f>
        <v>0</v>
      </c>
      <c r="AK164" s="69" t="n">
        <f aca="false">K164</f>
        <v>0</v>
      </c>
      <c r="AL164" s="69" t="n">
        <f aca="false">N164</f>
        <v>0</v>
      </c>
      <c r="AM164" s="69" t="n">
        <f aca="false">Q164</f>
        <v>0</v>
      </c>
      <c r="AN164" s="69" t="n">
        <f aca="false">T164</f>
        <v>0</v>
      </c>
      <c r="AO164" s="69" t="n">
        <f aca="false">W164</f>
        <v>0</v>
      </c>
      <c r="AP164" s="70" t="n">
        <f aca="false">IFERROR(LARGE(AD164:AI164,1),0)</f>
        <v>0</v>
      </c>
      <c r="AQ164" s="70" t="n">
        <f aca="false">IFERROR(LARGE(AD164:AI164,2),0)</f>
        <v>0</v>
      </c>
      <c r="AR164" s="70" t="n">
        <f aca="false">IFERROR(LARGE(AD164:AI164,3),0)</f>
        <v>0</v>
      </c>
      <c r="AS164" s="70" t="n">
        <f aca="false">IFERROR(LARGE(AD164:AI164,4),0)</f>
        <v>0</v>
      </c>
      <c r="AT164" s="70" t="n">
        <f aca="false">IFERROR(LARGE(AD164:AI164,5),0)</f>
        <v>0</v>
      </c>
      <c r="AU164" s="71" t="n">
        <f aca="false">IFERROR(INDEX(X164:AC164,SMALL(IF(AD164:AI164=AV164,COLUMN(AD164:AI164)-COLUMN(AD164)+1),COUNTIF(AP164:AP164,AV164))),0)</f>
        <v>0</v>
      </c>
      <c r="AV164" s="71" t="n">
        <f aca="false">IFERROR(LARGE(AD164:AI164,1),0)</f>
        <v>0</v>
      </c>
      <c r="AW164" s="71" t="n">
        <f aca="false">IFERROR(INDEX(AJ164:AO164,SMALL(IF(AD164:AI164=AV164,COLUMN(AD164:AI164)-COLUMN(AD164)+1),COUNTIF(AP164:AP164,AV164))),0)</f>
        <v>0</v>
      </c>
      <c r="AX164" s="72" t="n">
        <f aca="false">IFERROR(INDEX(X164:AC164,SMALL(IF(AD164:AI164=AY164,COLUMN(AD164:AI164)-COLUMN(AD164)+1),COUNTIF(AP164:AQ164,AY164))),0)</f>
        <v>0</v>
      </c>
      <c r="AY164" s="72" t="n">
        <f aca="false">IFERROR(LARGE(AD164:AI164,2),0)</f>
        <v>0</v>
      </c>
      <c r="AZ164" s="73" t="n">
        <f aca="false">IFERROR(INDEX(AJ164:AO164,SMALL(IF(AD164:AI164=AY164,COLUMN(AD164:AI164)-COLUMN(AD164)+1),COUNTIF(AP164:AQ164,AY164))),0)</f>
        <v>0</v>
      </c>
      <c r="BA164" s="74" t="n">
        <f aca="false">IFERROR(INDEX(X164:AC164,SMALL(IF(AD164:AI164=BB164,COLUMN(AD164:AI164)-COLUMN(AD164)+1),COUNTIF(AP164:AR164,BB164))),0)</f>
        <v>0</v>
      </c>
      <c r="BB164" s="74" t="n">
        <f aca="false">IFERROR(LARGE(AD164:AI164,3),0)</f>
        <v>0</v>
      </c>
      <c r="BC164" s="74" t="n">
        <f aca="false">IFERROR(INDEX(AJ164:AO164,SMALL(IF(AD164:AI164=BB164,COLUMN(AD164:AI164)-COLUMN(AD164)+1),COUNTIF(AP164:AR164,BB164))),0)</f>
        <v>0</v>
      </c>
      <c r="BD164" s="75" t="n">
        <f aca="false">IFERROR(INDEX(X164:AC164,SMALL(IF(AD164:AI164=BE164,COLUMN(AD164:AI164)-COLUMN(AD164)+1),COUNTIF(AP164:AS164,BE164))),0)</f>
        <v>0</v>
      </c>
      <c r="BE164" s="75" t="n">
        <f aca="false">IFERROR(LARGE(AD164:AI164,4),0)</f>
        <v>0</v>
      </c>
      <c r="BF164" s="75" t="n">
        <f aca="false">IFERROR(INDEX(AJ164:AO164,SMALL(IF(AD164:AI164=BE164,COLUMN(AD164:AI164)-COLUMN(AD164)+1),COUNTIF(AP164:AS164,BE164))),0)</f>
        <v>0</v>
      </c>
      <c r="BG164" s="76" t="n">
        <f aca="false">IFERROR(INDEX(X164:AC164,SMALL(IF(AD164:AI164=BH164,COLUMN(AD164:AI164)-COLUMN(AD164)+1),COUNTIF(AP164:AT164,BH164))),0)</f>
        <v>0</v>
      </c>
      <c r="BH164" s="76" t="n">
        <f aca="false">IFERROR(LARGE(AD164:AI164,5),0)</f>
        <v>0</v>
      </c>
      <c r="BI164" s="76" t="n">
        <f aca="false">IFERROR(INDEX(AJ164:AO164,SMALL(IF(AD164:AI164=BH164,COLUMN(AD164:AI164)-COLUMN(AD164)+1),COUNTIF(AP164:AT164,BH164))),0)</f>
        <v>0</v>
      </c>
      <c r="BJ164" s="77" t="n">
        <f aca="false">IF(COUNTIF(AD164:AI164,0)=0,IF(COUNTIFS(AD164:AI164,"*F*")=0,SUM(LARGE(AD164:AI164,{1,2,3,4,5})),IF(COUNTIFS(AD164:AI164,"*F*")=1,SUM(LARGE(AD164:AI164,{1,2,3,4,5})),IF(COUNTIFS(AD164:AI164,"*F*")=2,"C",IF(COUNTIFS(AD164:AI164,"*F*")&gt;2,"F")))),IF(COUNTIFS(AD164:AH164,"*F*")=0,SUM(AD164:AH164),IF(COUNTIFS(AD164:AH164,"*F*")=1,"C",IF(COUNTIFS(AD164:AH164,"*F*")&gt;=2,"F"))))</f>
        <v>0</v>
      </c>
      <c r="BK164" s="78" t="n">
        <f aca="false">IFERROR(BJ164/5,BJ164)</f>
        <v>0</v>
      </c>
    </row>
    <row r="165" customFormat="false" ht="15" hidden="false" customHeight="false" outlineLevel="0" collapsed="false">
      <c r="A165" s="64" t="n">
        <v>163</v>
      </c>
      <c r="B165" s="65" t="s">
        <v>12</v>
      </c>
      <c r="C165" s="79"/>
      <c r="D165" s="79"/>
      <c r="E165" s="50"/>
      <c r="F165" s="44"/>
      <c r="G165" s="44"/>
      <c r="H165" s="44"/>
      <c r="I165" s="44"/>
      <c r="J165" s="44"/>
      <c r="K165" s="44"/>
      <c r="L165" s="44"/>
      <c r="M165" s="44"/>
      <c r="N165" s="44"/>
      <c r="O165" s="44"/>
      <c r="P165" s="44"/>
      <c r="Q165" s="44"/>
      <c r="R165" s="44"/>
      <c r="S165" s="44"/>
      <c r="T165" s="44"/>
      <c r="U165" s="44"/>
      <c r="V165" s="44"/>
      <c r="W165" s="44"/>
      <c r="X165" s="67" t="n">
        <f aca="false">F165</f>
        <v>0</v>
      </c>
      <c r="Y165" s="67" t="n">
        <f aca="false">I165</f>
        <v>0</v>
      </c>
      <c r="Z165" s="67" t="n">
        <f aca="false">L165</f>
        <v>0</v>
      </c>
      <c r="AA165" s="67" t="n">
        <f aca="false">O165</f>
        <v>0</v>
      </c>
      <c r="AB165" s="67" t="n">
        <f aca="false">R165</f>
        <v>0</v>
      </c>
      <c r="AC165" s="67" t="n">
        <f aca="false">U165</f>
        <v>0</v>
      </c>
      <c r="AD165" s="68" t="n">
        <f aca="false">G165</f>
        <v>0</v>
      </c>
      <c r="AE165" s="68" t="n">
        <f aca="false">J165</f>
        <v>0</v>
      </c>
      <c r="AF165" s="68" t="n">
        <f aca="false">M165</f>
        <v>0</v>
      </c>
      <c r="AG165" s="68" t="n">
        <f aca="false">P165</f>
        <v>0</v>
      </c>
      <c r="AH165" s="68" t="n">
        <f aca="false">S165</f>
        <v>0</v>
      </c>
      <c r="AI165" s="68" t="n">
        <f aca="false">V165</f>
        <v>0</v>
      </c>
      <c r="AJ165" s="69" t="n">
        <f aca="false">H165</f>
        <v>0</v>
      </c>
      <c r="AK165" s="69" t="n">
        <f aca="false">K165</f>
        <v>0</v>
      </c>
      <c r="AL165" s="69" t="n">
        <f aca="false">N165</f>
        <v>0</v>
      </c>
      <c r="AM165" s="69" t="n">
        <f aca="false">Q165</f>
        <v>0</v>
      </c>
      <c r="AN165" s="69" t="n">
        <f aca="false">T165</f>
        <v>0</v>
      </c>
      <c r="AO165" s="69" t="n">
        <f aca="false">W165</f>
        <v>0</v>
      </c>
      <c r="AP165" s="70" t="n">
        <f aca="false">IFERROR(LARGE(AD165:AI165,1),0)</f>
        <v>0</v>
      </c>
      <c r="AQ165" s="70" t="n">
        <f aca="false">IFERROR(LARGE(AD165:AI165,2),0)</f>
        <v>0</v>
      </c>
      <c r="AR165" s="70" t="n">
        <f aca="false">IFERROR(LARGE(AD165:AI165,3),0)</f>
        <v>0</v>
      </c>
      <c r="AS165" s="70" t="n">
        <f aca="false">IFERROR(LARGE(AD165:AI165,4),0)</f>
        <v>0</v>
      </c>
      <c r="AT165" s="70" t="n">
        <f aca="false">IFERROR(LARGE(AD165:AI165,5),0)</f>
        <v>0</v>
      </c>
      <c r="AU165" s="71" t="n">
        <f aca="false">IFERROR(INDEX(X165:AC165,SMALL(IF(AD165:AI165=AV165,COLUMN(AD165:AI165)-COLUMN(AD165)+1),COUNTIF(AP165:AP165,AV165))),0)</f>
        <v>0</v>
      </c>
      <c r="AV165" s="71" t="n">
        <f aca="false">IFERROR(LARGE(AD165:AI165,1),0)</f>
        <v>0</v>
      </c>
      <c r="AW165" s="71" t="n">
        <f aca="false">IFERROR(INDEX(AJ165:AO165,SMALL(IF(AD165:AI165=AV165,COLUMN(AD165:AI165)-COLUMN(AD165)+1),COUNTIF(AP165:AP165,AV165))),0)</f>
        <v>0</v>
      </c>
      <c r="AX165" s="72" t="n">
        <f aca="false">IFERROR(INDEX(X165:AC165,SMALL(IF(AD165:AI165=AY165,COLUMN(AD165:AI165)-COLUMN(AD165)+1),COUNTIF(AP165:AQ165,AY165))),0)</f>
        <v>0</v>
      </c>
      <c r="AY165" s="72" t="n">
        <f aca="false">IFERROR(LARGE(AD165:AI165,2),0)</f>
        <v>0</v>
      </c>
      <c r="AZ165" s="73" t="n">
        <f aca="false">IFERROR(INDEX(AJ165:AO165,SMALL(IF(AD165:AI165=AY165,COLUMN(AD165:AI165)-COLUMN(AD165)+1),COUNTIF(AP165:AQ165,AY165))),0)</f>
        <v>0</v>
      </c>
      <c r="BA165" s="74" t="n">
        <f aca="false">IFERROR(INDEX(X165:AC165,SMALL(IF(AD165:AI165=BB165,COLUMN(AD165:AI165)-COLUMN(AD165)+1),COUNTIF(AP165:AR165,BB165))),0)</f>
        <v>0</v>
      </c>
      <c r="BB165" s="74" t="n">
        <f aca="false">IFERROR(LARGE(AD165:AI165,3),0)</f>
        <v>0</v>
      </c>
      <c r="BC165" s="74" t="n">
        <f aca="false">IFERROR(INDEX(AJ165:AO165,SMALL(IF(AD165:AI165=BB165,COLUMN(AD165:AI165)-COLUMN(AD165)+1),COUNTIF(AP165:AR165,BB165))),0)</f>
        <v>0</v>
      </c>
      <c r="BD165" s="75" t="n">
        <f aca="false">IFERROR(INDEX(X165:AC165,SMALL(IF(AD165:AI165=BE165,COLUMN(AD165:AI165)-COLUMN(AD165)+1),COUNTIF(AP165:AS165,BE165))),0)</f>
        <v>0</v>
      </c>
      <c r="BE165" s="75" t="n">
        <f aca="false">IFERROR(LARGE(AD165:AI165,4),0)</f>
        <v>0</v>
      </c>
      <c r="BF165" s="75" t="n">
        <f aca="false">IFERROR(INDEX(AJ165:AO165,SMALL(IF(AD165:AI165=BE165,COLUMN(AD165:AI165)-COLUMN(AD165)+1),COUNTIF(AP165:AS165,BE165))),0)</f>
        <v>0</v>
      </c>
      <c r="BG165" s="76" t="n">
        <f aca="false">IFERROR(INDEX(X165:AC165,SMALL(IF(AD165:AI165=BH165,COLUMN(AD165:AI165)-COLUMN(AD165)+1),COUNTIF(AP165:AT165,BH165))),0)</f>
        <v>0</v>
      </c>
      <c r="BH165" s="76" t="n">
        <f aca="false">IFERROR(LARGE(AD165:AI165,5),0)</f>
        <v>0</v>
      </c>
      <c r="BI165" s="76" t="n">
        <f aca="false">IFERROR(INDEX(AJ165:AO165,SMALL(IF(AD165:AI165=BH165,COLUMN(AD165:AI165)-COLUMN(AD165)+1),COUNTIF(AP165:AT165,BH165))),0)</f>
        <v>0</v>
      </c>
      <c r="BJ165" s="77" t="n">
        <f aca="false">IF(COUNTIF(AD165:AI165,0)=0,IF(COUNTIFS(AD165:AI165,"*F*")=0,SUM(LARGE(AD165:AI165,{1,2,3,4,5})),IF(COUNTIFS(AD165:AI165,"*F*")=1,SUM(LARGE(AD165:AI165,{1,2,3,4,5})),IF(COUNTIFS(AD165:AI165,"*F*")=2,"C",IF(COUNTIFS(AD165:AI165,"*F*")&gt;2,"F")))),IF(COUNTIFS(AD165:AH165,"*F*")=0,SUM(AD165:AH165),IF(COUNTIFS(AD165:AH165,"*F*")=1,"C",IF(COUNTIFS(AD165:AH165,"*F*")&gt;=2,"F"))))</f>
        <v>0</v>
      </c>
      <c r="BK165" s="78" t="n">
        <f aca="false">IFERROR(BJ165/5,BJ165)</f>
        <v>0</v>
      </c>
    </row>
    <row r="166" customFormat="false" ht="15" hidden="false" customHeight="false" outlineLevel="0" collapsed="false">
      <c r="A166" s="64" t="n">
        <v>164</v>
      </c>
      <c r="B166" s="65" t="s">
        <v>12</v>
      </c>
      <c r="C166" s="79"/>
      <c r="D166" s="79"/>
      <c r="E166" s="50"/>
      <c r="F166" s="44"/>
      <c r="G166" s="44"/>
      <c r="H166" s="44"/>
      <c r="I166" s="44"/>
      <c r="J166" s="44"/>
      <c r="K166" s="44"/>
      <c r="L166" s="44"/>
      <c r="M166" s="44"/>
      <c r="N166" s="44"/>
      <c r="O166" s="44"/>
      <c r="P166" s="44"/>
      <c r="Q166" s="44"/>
      <c r="R166" s="44"/>
      <c r="S166" s="44"/>
      <c r="T166" s="44"/>
      <c r="U166" s="44"/>
      <c r="V166" s="44"/>
      <c r="W166" s="44"/>
      <c r="X166" s="67" t="n">
        <f aca="false">F166</f>
        <v>0</v>
      </c>
      <c r="Y166" s="67" t="n">
        <f aca="false">I166</f>
        <v>0</v>
      </c>
      <c r="Z166" s="67" t="n">
        <f aca="false">L166</f>
        <v>0</v>
      </c>
      <c r="AA166" s="67" t="n">
        <f aca="false">O166</f>
        <v>0</v>
      </c>
      <c r="AB166" s="67" t="n">
        <f aca="false">R166</f>
        <v>0</v>
      </c>
      <c r="AC166" s="67" t="n">
        <f aca="false">U166</f>
        <v>0</v>
      </c>
      <c r="AD166" s="68" t="n">
        <f aca="false">G166</f>
        <v>0</v>
      </c>
      <c r="AE166" s="68" t="n">
        <f aca="false">J166</f>
        <v>0</v>
      </c>
      <c r="AF166" s="68" t="n">
        <f aca="false">M166</f>
        <v>0</v>
      </c>
      <c r="AG166" s="68" t="n">
        <f aca="false">P166</f>
        <v>0</v>
      </c>
      <c r="AH166" s="68" t="n">
        <f aca="false">S166</f>
        <v>0</v>
      </c>
      <c r="AI166" s="68" t="n">
        <f aca="false">V166</f>
        <v>0</v>
      </c>
      <c r="AJ166" s="69" t="n">
        <f aca="false">H166</f>
        <v>0</v>
      </c>
      <c r="AK166" s="69" t="n">
        <f aca="false">K166</f>
        <v>0</v>
      </c>
      <c r="AL166" s="69" t="n">
        <f aca="false">N166</f>
        <v>0</v>
      </c>
      <c r="AM166" s="69" t="n">
        <f aca="false">Q166</f>
        <v>0</v>
      </c>
      <c r="AN166" s="69" t="n">
        <f aca="false">T166</f>
        <v>0</v>
      </c>
      <c r="AO166" s="69" t="n">
        <f aca="false">W166</f>
        <v>0</v>
      </c>
      <c r="AP166" s="70" t="n">
        <f aca="false">IFERROR(LARGE(AD166:AI166,1),0)</f>
        <v>0</v>
      </c>
      <c r="AQ166" s="70" t="n">
        <f aca="false">IFERROR(LARGE(AD166:AI166,2),0)</f>
        <v>0</v>
      </c>
      <c r="AR166" s="70" t="n">
        <f aca="false">IFERROR(LARGE(AD166:AI166,3),0)</f>
        <v>0</v>
      </c>
      <c r="AS166" s="70" t="n">
        <f aca="false">IFERROR(LARGE(AD166:AI166,4),0)</f>
        <v>0</v>
      </c>
      <c r="AT166" s="70" t="n">
        <f aca="false">IFERROR(LARGE(AD166:AI166,5),0)</f>
        <v>0</v>
      </c>
      <c r="AU166" s="71" t="n">
        <f aca="false">IFERROR(INDEX(X166:AC166,SMALL(IF(AD166:AI166=AV166,COLUMN(AD166:AI166)-COLUMN(AD166)+1),COUNTIF(AP166:AP166,AV166))),0)</f>
        <v>0</v>
      </c>
      <c r="AV166" s="71" t="n">
        <f aca="false">IFERROR(LARGE(AD166:AI166,1),0)</f>
        <v>0</v>
      </c>
      <c r="AW166" s="71" t="n">
        <f aca="false">IFERROR(INDEX(AJ166:AO166,SMALL(IF(AD166:AI166=AV166,COLUMN(AD166:AI166)-COLUMN(AD166)+1),COUNTIF(AP166:AP166,AV166))),0)</f>
        <v>0</v>
      </c>
      <c r="AX166" s="72" t="n">
        <f aca="false">IFERROR(INDEX(X166:AC166,SMALL(IF(AD166:AI166=AY166,COLUMN(AD166:AI166)-COLUMN(AD166)+1),COUNTIF(AP166:AQ166,AY166))),0)</f>
        <v>0</v>
      </c>
      <c r="AY166" s="72" t="n">
        <f aca="false">IFERROR(LARGE(AD166:AI166,2),0)</f>
        <v>0</v>
      </c>
      <c r="AZ166" s="73" t="n">
        <f aca="false">IFERROR(INDEX(AJ166:AO166,SMALL(IF(AD166:AI166=AY166,COLUMN(AD166:AI166)-COLUMN(AD166)+1),COUNTIF(AP166:AQ166,AY166))),0)</f>
        <v>0</v>
      </c>
      <c r="BA166" s="74" t="n">
        <f aca="false">IFERROR(INDEX(X166:AC166,SMALL(IF(AD166:AI166=BB166,COLUMN(AD166:AI166)-COLUMN(AD166)+1),COUNTIF(AP166:AR166,BB166))),0)</f>
        <v>0</v>
      </c>
      <c r="BB166" s="74" t="n">
        <f aca="false">IFERROR(LARGE(AD166:AI166,3),0)</f>
        <v>0</v>
      </c>
      <c r="BC166" s="74" t="n">
        <f aca="false">IFERROR(INDEX(AJ166:AO166,SMALL(IF(AD166:AI166=BB166,COLUMN(AD166:AI166)-COLUMN(AD166)+1),COUNTIF(AP166:AR166,BB166))),0)</f>
        <v>0</v>
      </c>
      <c r="BD166" s="75" t="n">
        <f aca="false">IFERROR(INDEX(X166:AC166,SMALL(IF(AD166:AI166=BE166,COLUMN(AD166:AI166)-COLUMN(AD166)+1),COUNTIF(AP166:AS166,BE166))),0)</f>
        <v>0</v>
      </c>
      <c r="BE166" s="75" t="n">
        <f aca="false">IFERROR(LARGE(AD166:AI166,4),0)</f>
        <v>0</v>
      </c>
      <c r="BF166" s="75" t="n">
        <f aca="false">IFERROR(INDEX(AJ166:AO166,SMALL(IF(AD166:AI166=BE166,COLUMN(AD166:AI166)-COLUMN(AD166)+1),COUNTIF(AP166:AS166,BE166))),0)</f>
        <v>0</v>
      </c>
      <c r="BG166" s="76" t="n">
        <f aca="false">IFERROR(INDEX(X166:AC166,SMALL(IF(AD166:AI166=BH166,COLUMN(AD166:AI166)-COLUMN(AD166)+1),COUNTIF(AP166:AT166,BH166))),0)</f>
        <v>0</v>
      </c>
      <c r="BH166" s="76" t="n">
        <f aca="false">IFERROR(LARGE(AD166:AI166,5),0)</f>
        <v>0</v>
      </c>
      <c r="BI166" s="76" t="n">
        <f aca="false">IFERROR(INDEX(AJ166:AO166,SMALL(IF(AD166:AI166=BH166,COLUMN(AD166:AI166)-COLUMN(AD166)+1),COUNTIF(AP166:AT166,BH166))),0)</f>
        <v>0</v>
      </c>
      <c r="BJ166" s="77" t="n">
        <f aca="false">IF(COUNTIF(AD166:AI166,0)=0,IF(COUNTIFS(AD166:AI166,"*F*")=0,SUM(LARGE(AD166:AI166,{1,2,3,4,5})),IF(COUNTIFS(AD166:AI166,"*F*")=1,SUM(LARGE(AD166:AI166,{1,2,3,4,5})),IF(COUNTIFS(AD166:AI166,"*F*")=2,"C",IF(COUNTIFS(AD166:AI166,"*F*")&gt;2,"F")))),IF(COUNTIFS(AD166:AH166,"*F*")=0,SUM(AD166:AH166),IF(COUNTIFS(AD166:AH166,"*F*")=1,"C",IF(COUNTIFS(AD166:AH166,"*F*")&gt;=2,"F"))))</f>
        <v>0</v>
      </c>
      <c r="BK166" s="78" t="n">
        <f aca="false">IFERROR(BJ166/5,BJ166)</f>
        <v>0</v>
      </c>
    </row>
    <row r="167" customFormat="false" ht="15" hidden="false" customHeight="false" outlineLevel="0" collapsed="false">
      <c r="A167" s="64" t="n">
        <v>165</v>
      </c>
      <c r="B167" s="65" t="s">
        <v>12</v>
      </c>
      <c r="C167" s="79"/>
      <c r="D167" s="79"/>
      <c r="E167" s="50"/>
      <c r="F167" s="44"/>
      <c r="G167" s="44"/>
      <c r="H167" s="44"/>
      <c r="I167" s="44"/>
      <c r="J167" s="44"/>
      <c r="K167" s="44"/>
      <c r="L167" s="44"/>
      <c r="M167" s="44"/>
      <c r="N167" s="44"/>
      <c r="O167" s="44"/>
      <c r="P167" s="44"/>
      <c r="Q167" s="44"/>
      <c r="R167" s="44"/>
      <c r="S167" s="44"/>
      <c r="T167" s="44"/>
      <c r="U167" s="44"/>
      <c r="V167" s="44"/>
      <c r="W167" s="44"/>
      <c r="X167" s="67" t="n">
        <f aca="false">F167</f>
        <v>0</v>
      </c>
      <c r="Y167" s="67" t="n">
        <f aca="false">I167</f>
        <v>0</v>
      </c>
      <c r="Z167" s="67" t="n">
        <f aca="false">L167</f>
        <v>0</v>
      </c>
      <c r="AA167" s="67" t="n">
        <f aca="false">O167</f>
        <v>0</v>
      </c>
      <c r="AB167" s="67" t="n">
        <f aca="false">R167</f>
        <v>0</v>
      </c>
      <c r="AC167" s="67" t="n">
        <f aca="false">U167</f>
        <v>0</v>
      </c>
      <c r="AD167" s="68" t="n">
        <f aca="false">G167</f>
        <v>0</v>
      </c>
      <c r="AE167" s="68" t="n">
        <f aca="false">J167</f>
        <v>0</v>
      </c>
      <c r="AF167" s="68" t="n">
        <f aca="false">M167</f>
        <v>0</v>
      </c>
      <c r="AG167" s="68" t="n">
        <f aca="false">P167</f>
        <v>0</v>
      </c>
      <c r="AH167" s="68" t="n">
        <f aca="false">S167</f>
        <v>0</v>
      </c>
      <c r="AI167" s="68" t="n">
        <f aca="false">V167</f>
        <v>0</v>
      </c>
      <c r="AJ167" s="69" t="n">
        <f aca="false">H167</f>
        <v>0</v>
      </c>
      <c r="AK167" s="69" t="n">
        <f aca="false">K167</f>
        <v>0</v>
      </c>
      <c r="AL167" s="69" t="n">
        <f aca="false">N167</f>
        <v>0</v>
      </c>
      <c r="AM167" s="69" t="n">
        <f aca="false">Q167</f>
        <v>0</v>
      </c>
      <c r="AN167" s="69" t="n">
        <f aca="false">T167</f>
        <v>0</v>
      </c>
      <c r="AO167" s="69" t="n">
        <f aca="false">W167</f>
        <v>0</v>
      </c>
      <c r="AP167" s="70" t="n">
        <f aca="false">IFERROR(LARGE(AD167:AI167,1),0)</f>
        <v>0</v>
      </c>
      <c r="AQ167" s="70" t="n">
        <f aca="false">IFERROR(LARGE(AD167:AI167,2),0)</f>
        <v>0</v>
      </c>
      <c r="AR167" s="70" t="n">
        <f aca="false">IFERROR(LARGE(AD167:AI167,3),0)</f>
        <v>0</v>
      </c>
      <c r="AS167" s="70" t="n">
        <f aca="false">IFERROR(LARGE(AD167:AI167,4),0)</f>
        <v>0</v>
      </c>
      <c r="AT167" s="70" t="n">
        <f aca="false">IFERROR(LARGE(AD167:AI167,5),0)</f>
        <v>0</v>
      </c>
      <c r="AU167" s="71" t="n">
        <f aca="false">IFERROR(INDEX(X167:AC167,SMALL(IF(AD167:AI167=AV167,COLUMN(AD167:AI167)-COLUMN(AD167)+1),COUNTIF(AP167:AP167,AV167))),0)</f>
        <v>0</v>
      </c>
      <c r="AV167" s="71" t="n">
        <f aca="false">IFERROR(LARGE(AD167:AI167,1),0)</f>
        <v>0</v>
      </c>
      <c r="AW167" s="71" t="n">
        <f aca="false">IFERROR(INDEX(AJ167:AO167,SMALL(IF(AD167:AI167=AV167,COLUMN(AD167:AI167)-COLUMN(AD167)+1),COUNTIF(AP167:AP167,AV167))),0)</f>
        <v>0</v>
      </c>
      <c r="AX167" s="72" t="n">
        <f aca="false">IFERROR(INDEX(X167:AC167,SMALL(IF(AD167:AI167=AY167,COLUMN(AD167:AI167)-COLUMN(AD167)+1),COUNTIF(AP167:AQ167,AY167))),0)</f>
        <v>0</v>
      </c>
      <c r="AY167" s="72" t="n">
        <f aca="false">IFERROR(LARGE(AD167:AI167,2),0)</f>
        <v>0</v>
      </c>
      <c r="AZ167" s="73" t="n">
        <f aca="false">IFERROR(INDEX(AJ167:AO167,SMALL(IF(AD167:AI167=AY167,COLUMN(AD167:AI167)-COLUMN(AD167)+1),COUNTIF(AP167:AQ167,AY167))),0)</f>
        <v>0</v>
      </c>
      <c r="BA167" s="74" t="n">
        <f aca="false">IFERROR(INDEX(X167:AC167,SMALL(IF(AD167:AI167=BB167,COLUMN(AD167:AI167)-COLUMN(AD167)+1),COUNTIF(AP167:AR167,BB167))),0)</f>
        <v>0</v>
      </c>
      <c r="BB167" s="74" t="n">
        <f aca="false">IFERROR(LARGE(AD167:AI167,3),0)</f>
        <v>0</v>
      </c>
      <c r="BC167" s="74" t="n">
        <f aca="false">IFERROR(INDEX(AJ167:AO167,SMALL(IF(AD167:AI167=BB167,COLUMN(AD167:AI167)-COLUMN(AD167)+1),COUNTIF(AP167:AR167,BB167))),0)</f>
        <v>0</v>
      </c>
      <c r="BD167" s="75" t="n">
        <f aca="false">IFERROR(INDEX(X167:AC167,SMALL(IF(AD167:AI167=BE167,COLUMN(AD167:AI167)-COLUMN(AD167)+1),COUNTIF(AP167:AS167,BE167))),0)</f>
        <v>0</v>
      </c>
      <c r="BE167" s="75" t="n">
        <f aca="false">IFERROR(LARGE(AD167:AI167,4),0)</f>
        <v>0</v>
      </c>
      <c r="BF167" s="75" t="n">
        <f aca="false">IFERROR(INDEX(AJ167:AO167,SMALL(IF(AD167:AI167=BE167,COLUMN(AD167:AI167)-COLUMN(AD167)+1),COUNTIF(AP167:AS167,BE167))),0)</f>
        <v>0</v>
      </c>
      <c r="BG167" s="76" t="n">
        <f aca="false">IFERROR(INDEX(X167:AC167,SMALL(IF(AD167:AI167=BH167,COLUMN(AD167:AI167)-COLUMN(AD167)+1),COUNTIF(AP167:AT167,BH167))),0)</f>
        <v>0</v>
      </c>
      <c r="BH167" s="76" t="n">
        <f aca="false">IFERROR(LARGE(AD167:AI167,5),0)</f>
        <v>0</v>
      </c>
      <c r="BI167" s="76" t="n">
        <f aca="false">IFERROR(INDEX(AJ167:AO167,SMALL(IF(AD167:AI167=BH167,COLUMN(AD167:AI167)-COLUMN(AD167)+1),COUNTIF(AP167:AT167,BH167))),0)</f>
        <v>0</v>
      </c>
      <c r="BJ167" s="77" t="n">
        <f aca="false">IF(COUNTIF(AD167:AI167,0)=0,IF(COUNTIFS(AD167:AI167,"*F*")=0,SUM(LARGE(AD167:AI167,{1,2,3,4,5})),IF(COUNTIFS(AD167:AI167,"*F*")=1,SUM(LARGE(AD167:AI167,{1,2,3,4,5})),IF(COUNTIFS(AD167:AI167,"*F*")=2,"C",IF(COUNTIFS(AD167:AI167,"*F*")&gt;2,"F")))),IF(COUNTIFS(AD167:AH167,"*F*")=0,SUM(AD167:AH167),IF(COUNTIFS(AD167:AH167,"*F*")=1,"C",IF(COUNTIFS(AD167:AH167,"*F*")&gt;=2,"F"))))</f>
        <v>0</v>
      </c>
      <c r="BK167" s="78" t="n">
        <f aca="false">IFERROR(BJ167/5,BJ167)</f>
        <v>0</v>
      </c>
    </row>
    <row r="168" customFormat="false" ht="15" hidden="false" customHeight="false" outlineLevel="0" collapsed="false">
      <c r="A168" s="64" t="n">
        <v>166</v>
      </c>
      <c r="B168" s="65" t="s">
        <v>12</v>
      </c>
      <c r="C168" s="79"/>
      <c r="D168" s="79"/>
      <c r="E168" s="50"/>
      <c r="F168" s="44"/>
      <c r="G168" s="44"/>
      <c r="H168" s="44"/>
      <c r="I168" s="44"/>
      <c r="J168" s="44"/>
      <c r="K168" s="44"/>
      <c r="L168" s="44"/>
      <c r="M168" s="44"/>
      <c r="N168" s="44"/>
      <c r="O168" s="44"/>
      <c r="P168" s="44"/>
      <c r="Q168" s="44"/>
      <c r="R168" s="44"/>
      <c r="S168" s="44"/>
      <c r="T168" s="44"/>
      <c r="U168" s="44"/>
      <c r="V168" s="44"/>
      <c r="W168" s="44"/>
      <c r="X168" s="67" t="n">
        <f aca="false">F168</f>
        <v>0</v>
      </c>
      <c r="Y168" s="67" t="n">
        <f aca="false">I168</f>
        <v>0</v>
      </c>
      <c r="Z168" s="67" t="n">
        <f aca="false">L168</f>
        <v>0</v>
      </c>
      <c r="AA168" s="67" t="n">
        <f aca="false">O168</f>
        <v>0</v>
      </c>
      <c r="AB168" s="67" t="n">
        <f aca="false">R168</f>
        <v>0</v>
      </c>
      <c r="AC168" s="67" t="n">
        <f aca="false">U168</f>
        <v>0</v>
      </c>
      <c r="AD168" s="68" t="n">
        <f aca="false">G168</f>
        <v>0</v>
      </c>
      <c r="AE168" s="68" t="n">
        <f aca="false">J168</f>
        <v>0</v>
      </c>
      <c r="AF168" s="68" t="n">
        <f aca="false">M168</f>
        <v>0</v>
      </c>
      <c r="AG168" s="68" t="n">
        <f aca="false">P168</f>
        <v>0</v>
      </c>
      <c r="AH168" s="68" t="n">
        <f aca="false">S168</f>
        <v>0</v>
      </c>
      <c r="AI168" s="68" t="n">
        <f aca="false">V168</f>
        <v>0</v>
      </c>
      <c r="AJ168" s="69" t="n">
        <f aca="false">H168</f>
        <v>0</v>
      </c>
      <c r="AK168" s="69" t="n">
        <f aca="false">K168</f>
        <v>0</v>
      </c>
      <c r="AL168" s="69" t="n">
        <f aca="false">N168</f>
        <v>0</v>
      </c>
      <c r="AM168" s="69" t="n">
        <f aca="false">Q168</f>
        <v>0</v>
      </c>
      <c r="AN168" s="69" t="n">
        <f aca="false">T168</f>
        <v>0</v>
      </c>
      <c r="AO168" s="69" t="n">
        <f aca="false">W168</f>
        <v>0</v>
      </c>
      <c r="AP168" s="70" t="n">
        <f aca="false">IFERROR(LARGE(AD168:AI168,1),0)</f>
        <v>0</v>
      </c>
      <c r="AQ168" s="70" t="n">
        <f aca="false">IFERROR(LARGE(AD168:AI168,2),0)</f>
        <v>0</v>
      </c>
      <c r="AR168" s="70" t="n">
        <f aca="false">IFERROR(LARGE(AD168:AI168,3),0)</f>
        <v>0</v>
      </c>
      <c r="AS168" s="70" t="n">
        <f aca="false">IFERROR(LARGE(AD168:AI168,4),0)</f>
        <v>0</v>
      </c>
      <c r="AT168" s="70" t="n">
        <f aca="false">IFERROR(LARGE(AD168:AI168,5),0)</f>
        <v>0</v>
      </c>
      <c r="AU168" s="71" t="n">
        <f aca="false">IFERROR(INDEX(X168:AC168,SMALL(IF(AD168:AI168=AV168,COLUMN(AD168:AI168)-COLUMN(AD168)+1),COUNTIF(AP168:AP168,AV168))),0)</f>
        <v>0</v>
      </c>
      <c r="AV168" s="71" t="n">
        <f aca="false">IFERROR(LARGE(AD168:AI168,1),0)</f>
        <v>0</v>
      </c>
      <c r="AW168" s="71" t="n">
        <f aca="false">IFERROR(INDEX(AJ168:AO168,SMALL(IF(AD168:AI168=AV168,COLUMN(AD168:AI168)-COLUMN(AD168)+1),COUNTIF(AP168:AP168,AV168))),0)</f>
        <v>0</v>
      </c>
      <c r="AX168" s="72" t="n">
        <f aca="false">IFERROR(INDEX(X168:AC168,SMALL(IF(AD168:AI168=AY168,COLUMN(AD168:AI168)-COLUMN(AD168)+1),COUNTIF(AP168:AQ168,AY168))),0)</f>
        <v>0</v>
      </c>
      <c r="AY168" s="72" t="n">
        <f aca="false">IFERROR(LARGE(AD168:AI168,2),0)</f>
        <v>0</v>
      </c>
      <c r="AZ168" s="73" t="n">
        <f aca="false">IFERROR(INDEX(AJ168:AO168,SMALL(IF(AD168:AI168=AY168,COLUMN(AD168:AI168)-COLUMN(AD168)+1),COUNTIF(AP168:AQ168,AY168))),0)</f>
        <v>0</v>
      </c>
      <c r="BA168" s="74" t="n">
        <f aca="false">IFERROR(INDEX(X168:AC168,SMALL(IF(AD168:AI168=BB168,COLUMN(AD168:AI168)-COLUMN(AD168)+1),COUNTIF(AP168:AR168,BB168))),0)</f>
        <v>0</v>
      </c>
      <c r="BB168" s="74" t="n">
        <f aca="false">IFERROR(LARGE(AD168:AI168,3),0)</f>
        <v>0</v>
      </c>
      <c r="BC168" s="74" t="n">
        <f aca="false">IFERROR(INDEX(AJ168:AO168,SMALL(IF(AD168:AI168=BB168,COLUMN(AD168:AI168)-COLUMN(AD168)+1),COUNTIF(AP168:AR168,BB168))),0)</f>
        <v>0</v>
      </c>
      <c r="BD168" s="75" t="n">
        <f aca="false">IFERROR(INDEX(X168:AC168,SMALL(IF(AD168:AI168=BE168,COLUMN(AD168:AI168)-COLUMN(AD168)+1),COUNTIF(AP168:AS168,BE168))),0)</f>
        <v>0</v>
      </c>
      <c r="BE168" s="75" t="n">
        <f aca="false">IFERROR(LARGE(AD168:AI168,4),0)</f>
        <v>0</v>
      </c>
      <c r="BF168" s="75" t="n">
        <f aca="false">IFERROR(INDEX(AJ168:AO168,SMALL(IF(AD168:AI168=BE168,COLUMN(AD168:AI168)-COLUMN(AD168)+1),COUNTIF(AP168:AS168,BE168))),0)</f>
        <v>0</v>
      </c>
      <c r="BG168" s="76" t="n">
        <f aca="false">IFERROR(INDEX(X168:AC168,SMALL(IF(AD168:AI168=BH168,COLUMN(AD168:AI168)-COLUMN(AD168)+1),COUNTIF(AP168:AT168,BH168))),0)</f>
        <v>0</v>
      </c>
      <c r="BH168" s="76" t="n">
        <f aca="false">IFERROR(LARGE(AD168:AI168,5),0)</f>
        <v>0</v>
      </c>
      <c r="BI168" s="76" t="n">
        <f aca="false">IFERROR(INDEX(AJ168:AO168,SMALL(IF(AD168:AI168=BH168,COLUMN(AD168:AI168)-COLUMN(AD168)+1),COUNTIF(AP168:AT168,BH168))),0)</f>
        <v>0</v>
      </c>
      <c r="BJ168" s="77" t="n">
        <f aca="false">IF(COUNTIF(AD168:AI168,0)=0,IF(COUNTIFS(AD168:AI168,"*F*")=0,SUM(LARGE(AD168:AI168,{1,2,3,4,5})),IF(COUNTIFS(AD168:AI168,"*F*")=1,SUM(LARGE(AD168:AI168,{1,2,3,4,5})),IF(COUNTIFS(AD168:AI168,"*F*")=2,"C",IF(COUNTIFS(AD168:AI168,"*F*")&gt;2,"F")))),IF(COUNTIFS(AD168:AH168,"*F*")=0,SUM(AD168:AH168),IF(COUNTIFS(AD168:AH168,"*F*")=1,"C",IF(COUNTIFS(AD168:AH168,"*F*")&gt;=2,"F"))))</f>
        <v>0</v>
      </c>
      <c r="BK168" s="78" t="n">
        <f aca="false">IFERROR(BJ168/5,BJ168)</f>
        <v>0</v>
      </c>
    </row>
    <row r="169" customFormat="false" ht="15" hidden="false" customHeight="false" outlineLevel="0" collapsed="false">
      <c r="A169" s="64" t="n">
        <v>167</v>
      </c>
      <c r="B169" s="65" t="s">
        <v>12</v>
      </c>
      <c r="C169" s="79"/>
      <c r="D169" s="79"/>
      <c r="E169" s="50"/>
      <c r="F169" s="44"/>
      <c r="G169" s="44"/>
      <c r="H169" s="44"/>
      <c r="I169" s="44"/>
      <c r="J169" s="44"/>
      <c r="K169" s="44"/>
      <c r="L169" s="44"/>
      <c r="M169" s="44"/>
      <c r="N169" s="44"/>
      <c r="O169" s="44"/>
      <c r="P169" s="44"/>
      <c r="Q169" s="44"/>
      <c r="R169" s="44"/>
      <c r="S169" s="44"/>
      <c r="T169" s="44"/>
      <c r="U169" s="44"/>
      <c r="V169" s="44"/>
      <c r="W169" s="44"/>
      <c r="X169" s="67" t="n">
        <f aca="false">F169</f>
        <v>0</v>
      </c>
      <c r="Y169" s="67" t="n">
        <f aca="false">I169</f>
        <v>0</v>
      </c>
      <c r="Z169" s="67" t="n">
        <f aca="false">L169</f>
        <v>0</v>
      </c>
      <c r="AA169" s="67" t="n">
        <f aca="false">O169</f>
        <v>0</v>
      </c>
      <c r="AB169" s="67" t="n">
        <f aca="false">R169</f>
        <v>0</v>
      </c>
      <c r="AC169" s="67" t="n">
        <f aca="false">U169</f>
        <v>0</v>
      </c>
      <c r="AD169" s="68" t="n">
        <f aca="false">G169</f>
        <v>0</v>
      </c>
      <c r="AE169" s="68" t="n">
        <f aca="false">J169</f>
        <v>0</v>
      </c>
      <c r="AF169" s="68" t="n">
        <f aca="false">M169</f>
        <v>0</v>
      </c>
      <c r="AG169" s="68" t="n">
        <f aca="false">P169</f>
        <v>0</v>
      </c>
      <c r="AH169" s="68" t="n">
        <f aca="false">S169</f>
        <v>0</v>
      </c>
      <c r="AI169" s="68" t="n">
        <f aca="false">V169</f>
        <v>0</v>
      </c>
      <c r="AJ169" s="69" t="n">
        <f aca="false">H169</f>
        <v>0</v>
      </c>
      <c r="AK169" s="69" t="n">
        <f aca="false">K169</f>
        <v>0</v>
      </c>
      <c r="AL169" s="69" t="n">
        <f aca="false">N169</f>
        <v>0</v>
      </c>
      <c r="AM169" s="69" t="n">
        <f aca="false">Q169</f>
        <v>0</v>
      </c>
      <c r="AN169" s="69" t="n">
        <f aca="false">T169</f>
        <v>0</v>
      </c>
      <c r="AO169" s="69" t="n">
        <f aca="false">W169</f>
        <v>0</v>
      </c>
      <c r="AP169" s="70" t="n">
        <f aca="false">IFERROR(LARGE(AD169:AI169,1),0)</f>
        <v>0</v>
      </c>
      <c r="AQ169" s="70" t="n">
        <f aca="false">IFERROR(LARGE(AD169:AI169,2),0)</f>
        <v>0</v>
      </c>
      <c r="AR169" s="70" t="n">
        <f aca="false">IFERROR(LARGE(AD169:AI169,3),0)</f>
        <v>0</v>
      </c>
      <c r="AS169" s="70" t="n">
        <f aca="false">IFERROR(LARGE(AD169:AI169,4),0)</f>
        <v>0</v>
      </c>
      <c r="AT169" s="70" t="n">
        <f aca="false">IFERROR(LARGE(AD169:AI169,5),0)</f>
        <v>0</v>
      </c>
      <c r="AU169" s="71" t="n">
        <f aca="false">IFERROR(INDEX(X169:AC169,SMALL(IF(AD169:AI169=AV169,COLUMN(AD169:AI169)-COLUMN(AD169)+1),COUNTIF(AP169:AP169,AV169))),0)</f>
        <v>0</v>
      </c>
      <c r="AV169" s="71" t="n">
        <f aca="false">IFERROR(LARGE(AD169:AI169,1),0)</f>
        <v>0</v>
      </c>
      <c r="AW169" s="71" t="n">
        <f aca="false">IFERROR(INDEX(AJ169:AO169,SMALL(IF(AD169:AI169=AV169,COLUMN(AD169:AI169)-COLUMN(AD169)+1),COUNTIF(AP169:AP169,AV169))),0)</f>
        <v>0</v>
      </c>
      <c r="AX169" s="72" t="n">
        <f aca="false">IFERROR(INDEX(X169:AC169,SMALL(IF(AD169:AI169=AY169,COLUMN(AD169:AI169)-COLUMN(AD169)+1),COUNTIF(AP169:AQ169,AY169))),0)</f>
        <v>0</v>
      </c>
      <c r="AY169" s="72" t="n">
        <f aca="false">IFERROR(LARGE(AD169:AI169,2),0)</f>
        <v>0</v>
      </c>
      <c r="AZ169" s="73" t="n">
        <f aca="false">IFERROR(INDEX(AJ169:AO169,SMALL(IF(AD169:AI169=AY169,COLUMN(AD169:AI169)-COLUMN(AD169)+1),COUNTIF(AP169:AQ169,AY169))),0)</f>
        <v>0</v>
      </c>
      <c r="BA169" s="74" t="n">
        <f aca="false">IFERROR(INDEX(X169:AC169,SMALL(IF(AD169:AI169=BB169,COLUMN(AD169:AI169)-COLUMN(AD169)+1),COUNTIF(AP169:AR169,BB169))),0)</f>
        <v>0</v>
      </c>
      <c r="BB169" s="74" t="n">
        <f aca="false">IFERROR(LARGE(AD169:AI169,3),0)</f>
        <v>0</v>
      </c>
      <c r="BC169" s="74" t="n">
        <f aca="false">IFERROR(INDEX(AJ169:AO169,SMALL(IF(AD169:AI169=BB169,COLUMN(AD169:AI169)-COLUMN(AD169)+1),COUNTIF(AP169:AR169,BB169))),0)</f>
        <v>0</v>
      </c>
      <c r="BD169" s="75" t="n">
        <f aca="false">IFERROR(INDEX(X169:AC169,SMALL(IF(AD169:AI169=BE169,COLUMN(AD169:AI169)-COLUMN(AD169)+1),COUNTIF(AP169:AS169,BE169))),0)</f>
        <v>0</v>
      </c>
      <c r="BE169" s="75" t="n">
        <f aca="false">IFERROR(LARGE(AD169:AI169,4),0)</f>
        <v>0</v>
      </c>
      <c r="BF169" s="75" t="n">
        <f aca="false">IFERROR(INDEX(AJ169:AO169,SMALL(IF(AD169:AI169=BE169,COLUMN(AD169:AI169)-COLUMN(AD169)+1),COUNTIF(AP169:AS169,BE169))),0)</f>
        <v>0</v>
      </c>
      <c r="BG169" s="76" t="n">
        <f aca="false">IFERROR(INDEX(X169:AC169,SMALL(IF(AD169:AI169=BH169,COLUMN(AD169:AI169)-COLUMN(AD169)+1),COUNTIF(AP169:AT169,BH169))),0)</f>
        <v>0</v>
      </c>
      <c r="BH169" s="76" t="n">
        <f aca="false">IFERROR(LARGE(AD169:AI169,5),0)</f>
        <v>0</v>
      </c>
      <c r="BI169" s="76" t="n">
        <f aca="false">IFERROR(INDEX(AJ169:AO169,SMALL(IF(AD169:AI169=BH169,COLUMN(AD169:AI169)-COLUMN(AD169)+1),COUNTIF(AP169:AT169,BH169))),0)</f>
        <v>0</v>
      </c>
      <c r="BJ169" s="77" t="n">
        <f aca="false">IF(COUNTIF(AD169:AI169,0)=0,IF(COUNTIFS(AD169:AI169,"*F*")=0,SUM(LARGE(AD169:AI169,{1,2,3,4,5})),IF(COUNTIFS(AD169:AI169,"*F*")=1,SUM(LARGE(AD169:AI169,{1,2,3,4,5})),IF(COUNTIFS(AD169:AI169,"*F*")=2,"C",IF(COUNTIFS(AD169:AI169,"*F*")&gt;2,"F")))),IF(COUNTIFS(AD169:AH169,"*F*")=0,SUM(AD169:AH169),IF(COUNTIFS(AD169:AH169,"*F*")=1,"C",IF(COUNTIFS(AD169:AH169,"*F*")&gt;=2,"F"))))</f>
        <v>0</v>
      </c>
      <c r="BK169" s="78" t="n">
        <f aca="false">IFERROR(BJ169/5,BJ169)</f>
        <v>0</v>
      </c>
    </row>
    <row r="170" customFormat="false" ht="15" hidden="false" customHeight="false" outlineLevel="0" collapsed="false">
      <c r="A170" s="64" t="n">
        <v>168</v>
      </c>
      <c r="B170" s="65" t="s">
        <v>12</v>
      </c>
      <c r="C170" s="79"/>
      <c r="D170" s="79"/>
      <c r="E170" s="50"/>
      <c r="F170" s="44"/>
      <c r="G170" s="44"/>
      <c r="H170" s="44"/>
      <c r="I170" s="44"/>
      <c r="J170" s="44"/>
      <c r="K170" s="44"/>
      <c r="L170" s="44"/>
      <c r="M170" s="44"/>
      <c r="N170" s="44"/>
      <c r="O170" s="44"/>
      <c r="P170" s="44"/>
      <c r="Q170" s="44"/>
      <c r="R170" s="44"/>
      <c r="S170" s="44"/>
      <c r="T170" s="44"/>
      <c r="U170" s="44"/>
      <c r="V170" s="44"/>
      <c r="W170" s="44"/>
      <c r="X170" s="67" t="n">
        <f aca="false">F170</f>
        <v>0</v>
      </c>
      <c r="Y170" s="67" t="n">
        <f aca="false">I170</f>
        <v>0</v>
      </c>
      <c r="Z170" s="67" t="n">
        <f aca="false">L170</f>
        <v>0</v>
      </c>
      <c r="AA170" s="67" t="n">
        <f aca="false">O170</f>
        <v>0</v>
      </c>
      <c r="AB170" s="67" t="n">
        <f aca="false">R170</f>
        <v>0</v>
      </c>
      <c r="AC170" s="67" t="n">
        <f aca="false">U170</f>
        <v>0</v>
      </c>
      <c r="AD170" s="68" t="n">
        <f aca="false">G170</f>
        <v>0</v>
      </c>
      <c r="AE170" s="68" t="n">
        <f aca="false">J170</f>
        <v>0</v>
      </c>
      <c r="AF170" s="68" t="n">
        <f aca="false">M170</f>
        <v>0</v>
      </c>
      <c r="AG170" s="68" t="n">
        <f aca="false">P170</f>
        <v>0</v>
      </c>
      <c r="AH170" s="68" t="n">
        <f aca="false">S170</f>
        <v>0</v>
      </c>
      <c r="AI170" s="68" t="n">
        <f aca="false">V170</f>
        <v>0</v>
      </c>
      <c r="AJ170" s="69" t="n">
        <f aca="false">H170</f>
        <v>0</v>
      </c>
      <c r="AK170" s="69" t="n">
        <f aca="false">K170</f>
        <v>0</v>
      </c>
      <c r="AL170" s="69" t="n">
        <f aca="false">N170</f>
        <v>0</v>
      </c>
      <c r="AM170" s="69" t="n">
        <f aca="false">Q170</f>
        <v>0</v>
      </c>
      <c r="AN170" s="69" t="n">
        <f aca="false">T170</f>
        <v>0</v>
      </c>
      <c r="AO170" s="69" t="n">
        <f aca="false">W170</f>
        <v>0</v>
      </c>
      <c r="AP170" s="70" t="n">
        <f aca="false">IFERROR(LARGE(AD170:AI170,1),0)</f>
        <v>0</v>
      </c>
      <c r="AQ170" s="70" t="n">
        <f aca="false">IFERROR(LARGE(AD170:AI170,2),0)</f>
        <v>0</v>
      </c>
      <c r="AR170" s="70" t="n">
        <f aca="false">IFERROR(LARGE(AD170:AI170,3),0)</f>
        <v>0</v>
      </c>
      <c r="AS170" s="70" t="n">
        <f aca="false">IFERROR(LARGE(AD170:AI170,4),0)</f>
        <v>0</v>
      </c>
      <c r="AT170" s="70" t="n">
        <f aca="false">IFERROR(LARGE(AD170:AI170,5),0)</f>
        <v>0</v>
      </c>
      <c r="AU170" s="71" t="n">
        <f aca="false">IFERROR(INDEX(X170:AC170,SMALL(IF(AD170:AI170=AV170,COLUMN(AD170:AI170)-COLUMN(AD170)+1),COUNTIF(AP170:AP170,AV170))),0)</f>
        <v>0</v>
      </c>
      <c r="AV170" s="71" t="n">
        <f aca="false">IFERROR(LARGE(AD170:AI170,1),0)</f>
        <v>0</v>
      </c>
      <c r="AW170" s="71" t="n">
        <f aca="false">IFERROR(INDEX(AJ170:AO170,SMALL(IF(AD170:AI170=AV170,COLUMN(AD170:AI170)-COLUMN(AD170)+1),COUNTIF(AP170:AP170,AV170))),0)</f>
        <v>0</v>
      </c>
      <c r="AX170" s="72" t="n">
        <f aca="false">IFERROR(INDEX(X170:AC170,SMALL(IF(AD170:AI170=AY170,COLUMN(AD170:AI170)-COLUMN(AD170)+1),COUNTIF(AP170:AQ170,AY170))),0)</f>
        <v>0</v>
      </c>
      <c r="AY170" s="72" t="n">
        <f aca="false">IFERROR(LARGE(AD170:AI170,2),0)</f>
        <v>0</v>
      </c>
      <c r="AZ170" s="73" t="n">
        <f aca="false">IFERROR(INDEX(AJ170:AO170,SMALL(IF(AD170:AI170=AY170,COLUMN(AD170:AI170)-COLUMN(AD170)+1),COUNTIF(AP170:AQ170,AY170))),0)</f>
        <v>0</v>
      </c>
      <c r="BA170" s="74" t="n">
        <f aca="false">IFERROR(INDEX(X170:AC170,SMALL(IF(AD170:AI170=BB170,COLUMN(AD170:AI170)-COLUMN(AD170)+1),COUNTIF(AP170:AR170,BB170))),0)</f>
        <v>0</v>
      </c>
      <c r="BB170" s="74" t="n">
        <f aca="false">IFERROR(LARGE(AD170:AI170,3),0)</f>
        <v>0</v>
      </c>
      <c r="BC170" s="74" t="n">
        <f aca="false">IFERROR(INDEX(AJ170:AO170,SMALL(IF(AD170:AI170=BB170,COLUMN(AD170:AI170)-COLUMN(AD170)+1),COUNTIF(AP170:AR170,BB170))),0)</f>
        <v>0</v>
      </c>
      <c r="BD170" s="75" t="n">
        <f aca="false">IFERROR(INDEX(X170:AC170,SMALL(IF(AD170:AI170=BE170,COLUMN(AD170:AI170)-COLUMN(AD170)+1),COUNTIF(AP170:AS170,BE170))),0)</f>
        <v>0</v>
      </c>
      <c r="BE170" s="75" t="n">
        <f aca="false">IFERROR(LARGE(AD170:AI170,4),0)</f>
        <v>0</v>
      </c>
      <c r="BF170" s="75" t="n">
        <f aca="false">IFERROR(INDEX(AJ170:AO170,SMALL(IF(AD170:AI170=BE170,COLUMN(AD170:AI170)-COLUMN(AD170)+1),COUNTIF(AP170:AS170,BE170))),0)</f>
        <v>0</v>
      </c>
      <c r="BG170" s="76" t="n">
        <f aca="false">IFERROR(INDEX(X170:AC170,SMALL(IF(AD170:AI170=BH170,COLUMN(AD170:AI170)-COLUMN(AD170)+1),COUNTIF(AP170:AT170,BH170))),0)</f>
        <v>0</v>
      </c>
      <c r="BH170" s="76" t="n">
        <f aca="false">IFERROR(LARGE(AD170:AI170,5),0)</f>
        <v>0</v>
      </c>
      <c r="BI170" s="76" t="n">
        <f aca="false">IFERROR(INDEX(AJ170:AO170,SMALL(IF(AD170:AI170=BH170,COLUMN(AD170:AI170)-COLUMN(AD170)+1),COUNTIF(AP170:AT170,BH170))),0)</f>
        <v>0</v>
      </c>
      <c r="BJ170" s="77" t="n">
        <f aca="false">IF(COUNTIF(AD170:AI170,0)=0,IF(COUNTIFS(AD170:AI170,"*F*")=0,SUM(LARGE(AD170:AI170,{1,2,3,4,5})),IF(COUNTIFS(AD170:AI170,"*F*")=1,SUM(LARGE(AD170:AI170,{1,2,3,4,5})),IF(COUNTIFS(AD170:AI170,"*F*")=2,"C",IF(COUNTIFS(AD170:AI170,"*F*")&gt;2,"F")))),IF(COUNTIFS(AD170:AH170,"*F*")=0,SUM(AD170:AH170),IF(COUNTIFS(AD170:AH170,"*F*")=1,"C",IF(COUNTIFS(AD170:AH170,"*F*")&gt;=2,"F"))))</f>
        <v>0</v>
      </c>
      <c r="BK170" s="78" t="n">
        <f aca="false">IFERROR(BJ170/5,BJ170)</f>
        <v>0</v>
      </c>
    </row>
    <row r="171" customFormat="false" ht="15" hidden="false" customHeight="false" outlineLevel="0" collapsed="false">
      <c r="A171" s="64" t="n">
        <v>169</v>
      </c>
      <c r="B171" s="65" t="s">
        <v>12</v>
      </c>
      <c r="C171" s="79"/>
      <c r="D171" s="79"/>
      <c r="E171" s="50"/>
      <c r="F171" s="44"/>
      <c r="G171" s="44"/>
      <c r="H171" s="44"/>
      <c r="I171" s="44"/>
      <c r="J171" s="44"/>
      <c r="K171" s="44"/>
      <c r="L171" s="44"/>
      <c r="M171" s="44"/>
      <c r="N171" s="44"/>
      <c r="O171" s="44"/>
      <c r="P171" s="44"/>
      <c r="Q171" s="44"/>
      <c r="R171" s="44"/>
      <c r="S171" s="44"/>
      <c r="T171" s="44"/>
      <c r="U171" s="44"/>
      <c r="V171" s="44"/>
      <c r="W171" s="44"/>
      <c r="X171" s="67" t="n">
        <f aca="false">F171</f>
        <v>0</v>
      </c>
      <c r="Y171" s="67" t="n">
        <f aca="false">I171</f>
        <v>0</v>
      </c>
      <c r="Z171" s="67" t="n">
        <f aca="false">L171</f>
        <v>0</v>
      </c>
      <c r="AA171" s="67" t="n">
        <f aca="false">O171</f>
        <v>0</v>
      </c>
      <c r="AB171" s="67" t="n">
        <f aca="false">R171</f>
        <v>0</v>
      </c>
      <c r="AC171" s="67" t="n">
        <f aca="false">U171</f>
        <v>0</v>
      </c>
      <c r="AD171" s="68" t="n">
        <f aca="false">G171</f>
        <v>0</v>
      </c>
      <c r="AE171" s="68" t="n">
        <f aca="false">J171</f>
        <v>0</v>
      </c>
      <c r="AF171" s="68" t="n">
        <f aca="false">M171</f>
        <v>0</v>
      </c>
      <c r="AG171" s="68" t="n">
        <f aca="false">P171</f>
        <v>0</v>
      </c>
      <c r="AH171" s="68" t="n">
        <f aca="false">S171</f>
        <v>0</v>
      </c>
      <c r="AI171" s="68" t="n">
        <f aca="false">V171</f>
        <v>0</v>
      </c>
      <c r="AJ171" s="69" t="n">
        <f aca="false">H171</f>
        <v>0</v>
      </c>
      <c r="AK171" s="69" t="n">
        <f aca="false">K171</f>
        <v>0</v>
      </c>
      <c r="AL171" s="69" t="n">
        <f aca="false">N171</f>
        <v>0</v>
      </c>
      <c r="AM171" s="69" t="n">
        <f aca="false">Q171</f>
        <v>0</v>
      </c>
      <c r="AN171" s="69" t="n">
        <f aca="false">T171</f>
        <v>0</v>
      </c>
      <c r="AO171" s="69" t="n">
        <f aca="false">W171</f>
        <v>0</v>
      </c>
      <c r="AP171" s="70" t="n">
        <f aca="false">IFERROR(LARGE(AD171:AI171,1),0)</f>
        <v>0</v>
      </c>
      <c r="AQ171" s="70" t="n">
        <f aca="false">IFERROR(LARGE(AD171:AI171,2),0)</f>
        <v>0</v>
      </c>
      <c r="AR171" s="70" t="n">
        <f aca="false">IFERROR(LARGE(AD171:AI171,3),0)</f>
        <v>0</v>
      </c>
      <c r="AS171" s="70" t="n">
        <f aca="false">IFERROR(LARGE(AD171:AI171,4),0)</f>
        <v>0</v>
      </c>
      <c r="AT171" s="70" t="n">
        <f aca="false">IFERROR(LARGE(AD171:AI171,5),0)</f>
        <v>0</v>
      </c>
      <c r="AU171" s="71" t="n">
        <f aca="false">IFERROR(INDEX(X171:AC171,SMALL(IF(AD171:AI171=AV171,COLUMN(AD171:AI171)-COLUMN(AD171)+1),COUNTIF(AP171:AP171,AV171))),0)</f>
        <v>0</v>
      </c>
      <c r="AV171" s="71" t="n">
        <f aca="false">IFERROR(LARGE(AD171:AI171,1),0)</f>
        <v>0</v>
      </c>
      <c r="AW171" s="71" t="n">
        <f aca="false">IFERROR(INDEX(AJ171:AO171,SMALL(IF(AD171:AI171=AV171,COLUMN(AD171:AI171)-COLUMN(AD171)+1),COUNTIF(AP171:AP171,AV171))),0)</f>
        <v>0</v>
      </c>
      <c r="AX171" s="72" t="n">
        <f aca="false">IFERROR(INDEX(X171:AC171,SMALL(IF(AD171:AI171=AY171,COLUMN(AD171:AI171)-COLUMN(AD171)+1),COUNTIF(AP171:AQ171,AY171))),0)</f>
        <v>0</v>
      </c>
      <c r="AY171" s="72" t="n">
        <f aca="false">IFERROR(LARGE(AD171:AI171,2),0)</f>
        <v>0</v>
      </c>
      <c r="AZ171" s="73" t="n">
        <f aca="false">IFERROR(INDEX(AJ171:AO171,SMALL(IF(AD171:AI171=AY171,COLUMN(AD171:AI171)-COLUMN(AD171)+1),COUNTIF(AP171:AQ171,AY171))),0)</f>
        <v>0</v>
      </c>
      <c r="BA171" s="74" t="n">
        <f aca="false">IFERROR(INDEX(X171:AC171,SMALL(IF(AD171:AI171=BB171,COLUMN(AD171:AI171)-COLUMN(AD171)+1),COUNTIF(AP171:AR171,BB171))),0)</f>
        <v>0</v>
      </c>
      <c r="BB171" s="74" t="n">
        <f aca="false">IFERROR(LARGE(AD171:AI171,3),0)</f>
        <v>0</v>
      </c>
      <c r="BC171" s="74" t="n">
        <f aca="false">IFERROR(INDEX(AJ171:AO171,SMALL(IF(AD171:AI171=BB171,COLUMN(AD171:AI171)-COLUMN(AD171)+1),COUNTIF(AP171:AR171,BB171))),0)</f>
        <v>0</v>
      </c>
      <c r="BD171" s="75" t="n">
        <f aca="false">IFERROR(INDEX(X171:AC171,SMALL(IF(AD171:AI171=BE171,COLUMN(AD171:AI171)-COLUMN(AD171)+1),COUNTIF(AP171:AS171,BE171))),0)</f>
        <v>0</v>
      </c>
      <c r="BE171" s="75" t="n">
        <f aca="false">IFERROR(LARGE(AD171:AI171,4),0)</f>
        <v>0</v>
      </c>
      <c r="BF171" s="75" t="n">
        <f aca="false">IFERROR(INDEX(AJ171:AO171,SMALL(IF(AD171:AI171=BE171,COLUMN(AD171:AI171)-COLUMN(AD171)+1),COUNTIF(AP171:AS171,BE171))),0)</f>
        <v>0</v>
      </c>
      <c r="BG171" s="76" t="n">
        <f aca="false">IFERROR(INDEX(X171:AC171,SMALL(IF(AD171:AI171=BH171,COLUMN(AD171:AI171)-COLUMN(AD171)+1),COUNTIF(AP171:AT171,BH171))),0)</f>
        <v>0</v>
      </c>
      <c r="BH171" s="76" t="n">
        <f aca="false">IFERROR(LARGE(AD171:AI171,5),0)</f>
        <v>0</v>
      </c>
      <c r="BI171" s="76" t="n">
        <f aca="false">IFERROR(INDEX(AJ171:AO171,SMALL(IF(AD171:AI171=BH171,COLUMN(AD171:AI171)-COLUMN(AD171)+1),COUNTIF(AP171:AT171,BH171))),0)</f>
        <v>0</v>
      </c>
      <c r="BJ171" s="77" t="n">
        <f aca="false">IF(COUNTIF(AD171:AI171,0)=0,IF(COUNTIFS(AD171:AI171,"*F*")=0,SUM(LARGE(AD171:AI171,{1,2,3,4,5})),IF(COUNTIFS(AD171:AI171,"*F*")=1,SUM(LARGE(AD171:AI171,{1,2,3,4,5})),IF(COUNTIFS(AD171:AI171,"*F*")=2,"C",IF(COUNTIFS(AD171:AI171,"*F*")&gt;2,"F")))),IF(COUNTIFS(AD171:AH171,"*F*")=0,SUM(AD171:AH171),IF(COUNTIFS(AD171:AH171,"*F*")=1,"C",IF(COUNTIFS(AD171:AH171,"*F*")&gt;=2,"F"))))</f>
        <v>0</v>
      </c>
      <c r="BK171" s="78" t="n">
        <f aca="false">IFERROR(BJ171/5,BJ171)</f>
        <v>0</v>
      </c>
    </row>
    <row r="172" customFormat="false" ht="15" hidden="false" customHeight="false" outlineLevel="0" collapsed="false">
      <c r="A172" s="64" t="n">
        <v>170</v>
      </c>
      <c r="B172" s="65" t="s">
        <v>12</v>
      </c>
      <c r="C172" s="79"/>
      <c r="D172" s="79"/>
      <c r="E172" s="50"/>
      <c r="F172" s="44"/>
      <c r="G172" s="44"/>
      <c r="H172" s="44"/>
      <c r="I172" s="44"/>
      <c r="J172" s="44"/>
      <c r="K172" s="44"/>
      <c r="L172" s="44"/>
      <c r="M172" s="44"/>
      <c r="N172" s="44"/>
      <c r="O172" s="44"/>
      <c r="P172" s="44"/>
      <c r="Q172" s="44"/>
      <c r="R172" s="44"/>
      <c r="S172" s="44"/>
      <c r="T172" s="44"/>
      <c r="U172" s="44"/>
      <c r="V172" s="44"/>
      <c r="W172" s="44"/>
      <c r="X172" s="67" t="n">
        <f aca="false">F172</f>
        <v>0</v>
      </c>
      <c r="Y172" s="67" t="n">
        <f aca="false">I172</f>
        <v>0</v>
      </c>
      <c r="Z172" s="67" t="n">
        <f aca="false">L172</f>
        <v>0</v>
      </c>
      <c r="AA172" s="67" t="n">
        <f aca="false">O172</f>
        <v>0</v>
      </c>
      <c r="AB172" s="67" t="n">
        <f aca="false">R172</f>
        <v>0</v>
      </c>
      <c r="AC172" s="67" t="n">
        <f aca="false">U172</f>
        <v>0</v>
      </c>
      <c r="AD172" s="68" t="n">
        <f aca="false">G172</f>
        <v>0</v>
      </c>
      <c r="AE172" s="68" t="n">
        <f aca="false">J172</f>
        <v>0</v>
      </c>
      <c r="AF172" s="68" t="n">
        <f aca="false">M172</f>
        <v>0</v>
      </c>
      <c r="AG172" s="68" t="n">
        <f aca="false">P172</f>
        <v>0</v>
      </c>
      <c r="AH172" s="68" t="n">
        <f aca="false">S172</f>
        <v>0</v>
      </c>
      <c r="AI172" s="68" t="n">
        <f aca="false">V172</f>
        <v>0</v>
      </c>
      <c r="AJ172" s="69" t="n">
        <f aca="false">H172</f>
        <v>0</v>
      </c>
      <c r="AK172" s="69" t="n">
        <f aca="false">K172</f>
        <v>0</v>
      </c>
      <c r="AL172" s="69" t="n">
        <f aca="false">N172</f>
        <v>0</v>
      </c>
      <c r="AM172" s="69" t="n">
        <f aca="false">Q172</f>
        <v>0</v>
      </c>
      <c r="AN172" s="69" t="n">
        <f aca="false">T172</f>
        <v>0</v>
      </c>
      <c r="AO172" s="69" t="n">
        <f aca="false">W172</f>
        <v>0</v>
      </c>
      <c r="AP172" s="70" t="n">
        <f aca="false">IFERROR(LARGE(AD172:AI172,1),0)</f>
        <v>0</v>
      </c>
      <c r="AQ172" s="70" t="n">
        <f aca="false">IFERROR(LARGE(AD172:AI172,2),0)</f>
        <v>0</v>
      </c>
      <c r="AR172" s="70" t="n">
        <f aca="false">IFERROR(LARGE(AD172:AI172,3),0)</f>
        <v>0</v>
      </c>
      <c r="AS172" s="70" t="n">
        <f aca="false">IFERROR(LARGE(AD172:AI172,4),0)</f>
        <v>0</v>
      </c>
      <c r="AT172" s="70" t="n">
        <f aca="false">IFERROR(LARGE(AD172:AI172,5),0)</f>
        <v>0</v>
      </c>
      <c r="AU172" s="71" t="n">
        <f aca="false">IFERROR(INDEX(X172:AC172,SMALL(IF(AD172:AI172=AV172,COLUMN(AD172:AI172)-COLUMN(AD172)+1),COUNTIF(AP172:AP172,AV172))),0)</f>
        <v>0</v>
      </c>
      <c r="AV172" s="71" t="n">
        <f aca="false">IFERROR(LARGE(AD172:AI172,1),0)</f>
        <v>0</v>
      </c>
      <c r="AW172" s="71" t="n">
        <f aca="false">IFERROR(INDEX(AJ172:AO172,SMALL(IF(AD172:AI172=AV172,COLUMN(AD172:AI172)-COLUMN(AD172)+1),COUNTIF(AP172:AP172,AV172))),0)</f>
        <v>0</v>
      </c>
      <c r="AX172" s="72" t="n">
        <f aca="false">IFERROR(INDEX(X172:AC172,SMALL(IF(AD172:AI172=AY172,COLUMN(AD172:AI172)-COLUMN(AD172)+1),COUNTIF(AP172:AQ172,AY172))),0)</f>
        <v>0</v>
      </c>
      <c r="AY172" s="72" t="n">
        <f aca="false">IFERROR(LARGE(AD172:AI172,2),0)</f>
        <v>0</v>
      </c>
      <c r="AZ172" s="73" t="n">
        <f aca="false">IFERROR(INDEX(AJ172:AO172,SMALL(IF(AD172:AI172=AY172,COLUMN(AD172:AI172)-COLUMN(AD172)+1),COUNTIF(AP172:AQ172,AY172))),0)</f>
        <v>0</v>
      </c>
      <c r="BA172" s="74" t="n">
        <f aca="false">IFERROR(INDEX(X172:AC172,SMALL(IF(AD172:AI172=BB172,COLUMN(AD172:AI172)-COLUMN(AD172)+1),COUNTIF(AP172:AR172,BB172))),0)</f>
        <v>0</v>
      </c>
      <c r="BB172" s="74" t="n">
        <f aca="false">IFERROR(LARGE(AD172:AI172,3),0)</f>
        <v>0</v>
      </c>
      <c r="BC172" s="74" t="n">
        <f aca="false">IFERROR(INDEX(AJ172:AO172,SMALL(IF(AD172:AI172=BB172,COLUMN(AD172:AI172)-COLUMN(AD172)+1),COUNTIF(AP172:AR172,BB172))),0)</f>
        <v>0</v>
      </c>
      <c r="BD172" s="75" t="n">
        <f aca="false">IFERROR(INDEX(X172:AC172,SMALL(IF(AD172:AI172=BE172,COLUMN(AD172:AI172)-COLUMN(AD172)+1),COUNTIF(AP172:AS172,BE172))),0)</f>
        <v>0</v>
      </c>
      <c r="BE172" s="75" t="n">
        <f aca="false">IFERROR(LARGE(AD172:AI172,4),0)</f>
        <v>0</v>
      </c>
      <c r="BF172" s="75" t="n">
        <f aca="false">IFERROR(INDEX(AJ172:AO172,SMALL(IF(AD172:AI172=BE172,COLUMN(AD172:AI172)-COLUMN(AD172)+1),COUNTIF(AP172:AS172,BE172))),0)</f>
        <v>0</v>
      </c>
      <c r="BG172" s="76" t="n">
        <f aca="false">IFERROR(INDEX(X172:AC172,SMALL(IF(AD172:AI172=BH172,COLUMN(AD172:AI172)-COLUMN(AD172)+1),COUNTIF(AP172:AT172,BH172))),0)</f>
        <v>0</v>
      </c>
      <c r="BH172" s="76" t="n">
        <f aca="false">IFERROR(LARGE(AD172:AI172,5),0)</f>
        <v>0</v>
      </c>
      <c r="BI172" s="76" t="n">
        <f aca="false">IFERROR(INDEX(AJ172:AO172,SMALL(IF(AD172:AI172=BH172,COLUMN(AD172:AI172)-COLUMN(AD172)+1),COUNTIF(AP172:AT172,BH172))),0)</f>
        <v>0</v>
      </c>
      <c r="BJ172" s="77" t="n">
        <f aca="false">IF(COUNTIF(AD172:AI172,0)=0,IF(COUNTIFS(AD172:AI172,"*F*")=0,SUM(LARGE(AD172:AI172,{1,2,3,4,5})),IF(COUNTIFS(AD172:AI172,"*F*")=1,SUM(LARGE(AD172:AI172,{1,2,3,4,5})),IF(COUNTIFS(AD172:AI172,"*F*")=2,"C",IF(COUNTIFS(AD172:AI172,"*F*")&gt;2,"F")))),IF(COUNTIFS(AD172:AH172,"*F*")=0,SUM(AD172:AH172),IF(COUNTIFS(AD172:AH172,"*F*")=1,"C",IF(COUNTIFS(AD172:AH172,"*F*")&gt;=2,"F"))))</f>
        <v>0</v>
      </c>
      <c r="BK172" s="78" t="n">
        <f aca="false">IFERROR(BJ172/5,BJ172)</f>
        <v>0</v>
      </c>
    </row>
    <row r="173" customFormat="false" ht="15" hidden="false" customHeight="false" outlineLevel="0" collapsed="false">
      <c r="A173" s="64" t="n">
        <v>171</v>
      </c>
      <c r="B173" s="65" t="s">
        <v>12</v>
      </c>
      <c r="C173" s="79"/>
      <c r="D173" s="79"/>
      <c r="E173" s="50"/>
      <c r="F173" s="44"/>
      <c r="G173" s="44"/>
      <c r="H173" s="44"/>
      <c r="I173" s="44"/>
      <c r="J173" s="44"/>
      <c r="K173" s="44"/>
      <c r="L173" s="44"/>
      <c r="M173" s="44"/>
      <c r="N173" s="44"/>
      <c r="O173" s="44"/>
      <c r="P173" s="44"/>
      <c r="Q173" s="44"/>
      <c r="R173" s="44"/>
      <c r="S173" s="44"/>
      <c r="T173" s="44"/>
      <c r="U173" s="44"/>
      <c r="V173" s="44"/>
      <c r="W173" s="44"/>
      <c r="X173" s="67" t="n">
        <f aca="false">F173</f>
        <v>0</v>
      </c>
      <c r="Y173" s="67" t="n">
        <f aca="false">I173</f>
        <v>0</v>
      </c>
      <c r="Z173" s="67" t="n">
        <f aca="false">L173</f>
        <v>0</v>
      </c>
      <c r="AA173" s="67" t="n">
        <f aca="false">O173</f>
        <v>0</v>
      </c>
      <c r="AB173" s="67" t="n">
        <f aca="false">R173</f>
        <v>0</v>
      </c>
      <c r="AC173" s="67" t="n">
        <f aca="false">U173</f>
        <v>0</v>
      </c>
      <c r="AD173" s="68" t="n">
        <f aca="false">G173</f>
        <v>0</v>
      </c>
      <c r="AE173" s="68" t="n">
        <f aca="false">J173</f>
        <v>0</v>
      </c>
      <c r="AF173" s="68" t="n">
        <f aca="false">M173</f>
        <v>0</v>
      </c>
      <c r="AG173" s="68" t="n">
        <f aca="false">P173</f>
        <v>0</v>
      </c>
      <c r="AH173" s="68" t="n">
        <f aca="false">S173</f>
        <v>0</v>
      </c>
      <c r="AI173" s="68" t="n">
        <f aca="false">V173</f>
        <v>0</v>
      </c>
      <c r="AJ173" s="69" t="n">
        <f aca="false">H173</f>
        <v>0</v>
      </c>
      <c r="AK173" s="69" t="n">
        <f aca="false">K173</f>
        <v>0</v>
      </c>
      <c r="AL173" s="69" t="n">
        <f aca="false">N173</f>
        <v>0</v>
      </c>
      <c r="AM173" s="69" t="n">
        <f aca="false">Q173</f>
        <v>0</v>
      </c>
      <c r="AN173" s="69" t="n">
        <f aca="false">T173</f>
        <v>0</v>
      </c>
      <c r="AO173" s="69" t="n">
        <f aca="false">W173</f>
        <v>0</v>
      </c>
      <c r="AP173" s="70" t="n">
        <f aca="false">IFERROR(LARGE(AD173:AI173,1),0)</f>
        <v>0</v>
      </c>
      <c r="AQ173" s="70" t="n">
        <f aca="false">IFERROR(LARGE(AD173:AI173,2),0)</f>
        <v>0</v>
      </c>
      <c r="AR173" s="70" t="n">
        <f aca="false">IFERROR(LARGE(AD173:AI173,3),0)</f>
        <v>0</v>
      </c>
      <c r="AS173" s="70" t="n">
        <f aca="false">IFERROR(LARGE(AD173:AI173,4),0)</f>
        <v>0</v>
      </c>
      <c r="AT173" s="70" t="n">
        <f aca="false">IFERROR(LARGE(AD173:AI173,5),0)</f>
        <v>0</v>
      </c>
      <c r="AU173" s="71" t="n">
        <f aca="false">IFERROR(INDEX(X173:AC173,SMALL(IF(AD173:AI173=AV173,COLUMN(AD173:AI173)-COLUMN(AD173)+1),COUNTIF(AP173:AP173,AV173))),0)</f>
        <v>0</v>
      </c>
      <c r="AV173" s="71" t="n">
        <f aca="false">IFERROR(LARGE(AD173:AI173,1),0)</f>
        <v>0</v>
      </c>
      <c r="AW173" s="71" t="n">
        <f aca="false">IFERROR(INDEX(AJ173:AO173,SMALL(IF(AD173:AI173=AV173,COLUMN(AD173:AI173)-COLUMN(AD173)+1),COUNTIF(AP173:AP173,AV173))),0)</f>
        <v>0</v>
      </c>
      <c r="AX173" s="72" t="n">
        <f aca="false">IFERROR(INDEX(X173:AC173,SMALL(IF(AD173:AI173=AY173,COLUMN(AD173:AI173)-COLUMN(AD173)+1),COUNTIF(AP173:AQ173,AY173))),0)</f>
        <v>0</v>
      </c>
      <c r="AY173" s="72" t="n">
        <f aca="false">IFERROR(LARGE(AD173:AI173,2),0)</f>
        <v>0</v>
      </c>
      <c r="AZ173" s="73" t="n">
        <f aca="false">IFERROR(INDEX(AJ173:AO173,SMALL(IF(AD173:AI173=AY173,COLUMN(AD173:AI173)-COLUMN(AD173)+1),COUNTIF(AP173:AQ173,AY173))),0)</f>
        <v>0</v>
      </c>
      <c r="BA173" s="74" t="n">
        <f aca="false">IFERROR(INDEX(X173:AC173,SMALL(IF(AD173:AI173=BB173,COLUMN(AD173:AI173)-COLUMN(AD173)+1),COUNTIF(AP173:AR173,BB173))),0)</f>
        <v>0</v>
      </c>
      <c r="BB173" s="74" t="n">
        <f aca="false">IFERROR(LARGE(AD173:AI173,3),0)</f>
        <v>0</v>
      </c>
      <c r="BC173" s="74" t="n">
        <f aca="false">IFERROR(INDEX(AJ173:AO173,SMALL(IF(AD173:AI173=BB173,COLUMN(AD173:AI173)-COLUMN(AD173)+1),COUNTIF(AP173:AR173,BB173))),0)</f>
        <v>0</v>
      </c>
      <c r="BD173" s="75" t="n">
        <f aca="false">IFERROR(INDEX(X173:AC173,SMALL(IF(AD173:AI173=BE173,COLUMN(AD173:AI173)-COLUMN(AD173)+1),COUNTIF(AP173:AS173,BE173))),0)</f>
        <v>0</v>
      </c>
      <c r="BE173" s="75" t="n">
        <f aca="false">IFERROR(LARGE(AD173:AI173,4),0)</f>
        <v>0</v>
      </c>
      <c r="BF173" s="75" t="n">
        <f aca="false">IFERROR(INDEX(AJ173:AO173,SMALL(IF(AD173:AI173=BE173,COLUMN(AD173:AI173)-COLUMN(AD173)+1),COUNTIF(AP173:AS173,BE173))),0)</f>
        <v>0</v>
      </c>
      <c r="BG173" s="76" t="n">
        <f aca="false">IFERROR(INDEX(X173:AC173,SMALL(IF(AD173:AI173=BH173,COLUMN(AD173:AI173)-COLUMN(AD173)+1),COUNTIF(AP173:AT173,BH173))),0)</f>
        <v>0</v>
      </c>
      <c r="BH173" s="76" t="n">
        <f aca="false">IFERROR(LARGE(AD173:AI173,5),0)</f>
        <v>0</v>
      </c>
      <c r="BI173" s="76" t="n">
        <f aca="false">IFERROR(INDEX(AJ173:AO173,SMALL(IF(AD173:AI173=BH173,COLUMN(AD173:AI173)-COLUMN(AD173)+1),COUNTIF(AP173:AT173,BH173))),0)</f>
        <v>0</v>
      </c>
      <c r="BJ173" s="77" t="n">
        <f aca="false">IF(COUNTIF(AD173:AI173,0)=0,IF(COUNTIFS(AD173:AI173,"*F*")=0,SUM(LARGE(AD173:AI173,{1,2,3,4,5})),IF(COUNTIFS(AD173:AI173,"*F*")=1,SUM(LARGE(AD173:AI173,{1,2,3,4,5})),IF(COUNTIFS(AD173:AI173,"*F*")=2,"C",IF(COUNTIFS(AD173:AI173,"*F*")&gt;2,"F")))),IF(COUNTIFS(AD173:AH173,"*F*")=0,SUM(AD173:AH173),IF(COUNTIFS(AD173:AH173,"*F*")=1,"C",IF(COUNTIFS(AD173:AH173,"*F*")&gt;=2,"F"))))</f>
        <v>0</v>
      </c>
      <c r="BK173" s="78" t="n">
        <f aca="false">IFERROR(BJ173/5,BJ173)</f>
        <v>0</v>
      </c>
    </row>
    <row r="174" customFormat="false" ht="15" hidden="false" customHeight="false" outlineLevel="0" collapsed="false">
      <c r="A174" s="64" t="n">
        <v>172</v>
      </c>
      <c r="B174" s="65" t="s">
        <v>12</v>
      </c>
      <c r="C174" s="79"/>
      <c r="D174" s="79"/>
      <c r="E174" s="50"/>
      <c r="F174" s="44"/>
      <c r="G174" s="44"/>
      <c r="H174" s="44"/>
      <c r="I174" s="44"/>
      <c r="J174" s="44"/>
      <c r="K174" s="44"/>
      <c r="L174" s="44"/>
      <c r="M174" s="44"/>
      <c r="N174" s="44"/>
      <c r="O174" s="44"/>
      <c r="P174" s="44"/>
      <c r="Q174" s="44"/>
      <c r="R174" s="44"/>
      <c r="S174" s="44"/>
      <c r="T174" s="44"/>
      <c r="U174" s="44"/>
      <c r="V174" s="44"/>
      <c r="W174" s="44"/>
      <c r="X174" s="67" t="n">
        <f aca="false">F174</f>
        <v>0</v>
      </c>
      <c r="Y174" s="67" t="n">
        <f aca="false">I174</f>
        <v>0</v>
      </c>
      <c r="Z174" s="67" t="n">
        <f aca="false">L174</f>
        <v>0</v>
      </c>
      <c r="AA174" s="67" t="n">
        <f aca="false">O174</f>
        <v>0</v>
      </c>
      <c r="AB174" s="67" t="n">
        <f aca="false">R174</f>
        <v>0</v>
      </c>
      <c r="AC174" s="67" t="n">
        <f aca="false">U174</f>
        <v>0</v>
      </c>
      <c r="AD174" s="68" t="n">
        <f aca="false">G174</f>
        <v>0</v>
      </c>
      <c r="AE174" s="68" t="n">
        <f aca="false">J174</f>
        <v>0</v>
      </c>
      <c r="AF174" s="68" t="n">
        <f aca="false">M174</f>
        <v>0</v>
      </c>
      <c r="AG174" s="68" t="n">
        <f aca="false">P174</f>
        <v>0</v>
      </c>
      <c r="AH174" s="68" t="n">
        <f aca="false">S174</f>
        <v>0</v>
      </c>
      <c r="AI174" s="68" t="n">
        <f aca="false">V174</f>
        <v>0</v>
      </c>
      <c r="AJ174" s="69" t="n">
        <f aca="false">H174</f>
        <v>0</v>
      </c>
      <c r="AK174" s="69" t="n">
        <f aca="false">K174</f>
        <v>0</v>
      </c>
      <c r="AL174" s="69" t="n">
        <f aca="false">N174</f>
        <v>0</v>
      </c>
      <c r="AM174" s="69" t="n">
        <f aca="false">Q174</f>
        <v>0</v>
      </c>
      <c r="AN174" s="69" t="n">
        <f aca="false">T174</f>
        <v>0</v>
      </c>
      <c r="AO174" s="69" t="n">
        <f aca="false">W174</f>
        <v>0</v>
      </c>
      <c r="AP174" s="70" t="n">
        <f aca="false">IFERROR(LARGE(AD174:AI174,1),0)</f>
        <v>0</v>
      </c>
      <c r="AQ174" s="70" t="n">
        <f aca="false">IFERROR(LARGE(AD174:AI174,2),0)</f>
        <v>0</v>
      </c>
      <c r="AR174" s="70" t="n">
        <f aca="false">IFERROR(LARGE(AD174:AI174,3),0)</f>
        <v>0</v>
      </c>
      <c r="AS174" s="70" t="n">
        <f aca="false">IFERROR(LARGE(AD174:AI174,4),0)</f>
        <v>0</v>
      </c>
      <c r="AT174" s="70" t="n">
        <f aca="false">IFERROR(LARGE(AD174:AI174,5),0)</f>
        <v>0</v>
      </c>
      <c r="AU174" s="71" t="n">
        <f aca="false">IFERROR(INDEX(X174:AC174,SMALL(IF(AD174:AI174=AV174,COLUMN(AD174:AI174)-COLUMN(AD174)+1),COUNTIF(AP174:AP174,AV174))),0)</f>
        <v>0</v>
      </c>
      <c r="AV174" s="71" t="n">
        <f aca="false">IFERROR(LARGE(AD174:AI174,1),0)</f>
        <v>0</v>
      </c>
      <c r="AW174" s="71" t="n">
        <f aca="false">IFERROR(INDEX(AJ174:AO174,SMALL(IF(AD174:AI174=AV174,COLUMN(AD174:AI174)-COLUMN(AD174)+1),COUNTIF(AP174:AP174,AV174))),0)</f>
        <v>0</v>
      </c>
      <c r="AX174" s="72" t="n">
        <f aca="false">IFERROR(INDEX(X174:AC174,SMALL(IF(AD174:AI174=AY174,COLUMN(AD174:AI174)-COLUMN(AD174)+1),COUNTIF(AP174:AQ174,AY174))),0)</f>
        <v>0</v>
      </c>
      <c r="AY174" s="72" t="n">
        <f aca="false">IFERROR(LARGE(AD174:AI174,2),0)</f>
        <v>0</v>
      </c>
      <c r="AZ174" s="73" t="n">
        <f aca="false">IFERROR(INDEX(AJ174:AO174,SMALL(IF(AD174:AI174=AY174,COLUMN(AD174:AI174)-COLUMN(AD174)+1),COUNTIF(AP174:AQ174,AY174))),0)</f>
        <v>0</v>
      </c>
      <c r="BA174" s="74" t="n">
        <f aca="false">IFERROR(INDEX(X174:AC174,SMALL(IF(AD174:AI174=BB174,COLUMN(AD174:AI174)-COLUMN(AD174)+1),COUNTIF(AP174:AR174,BB174))),0)</f>
        <v>0</v>
      </c>
      <c r="BB174" s="74" t="n">
        <f aca="false">IFERROR(LARGE(AD174:AI174,3),0)</f>
        <v>0</v>
      </c>
      <c r="BC174" s="74" t="n">
        <f aca="false">IFERROR(INDEX(AJ174:AO174,SMALL(IF(AD174:AI174=BB174,COLUMN(AD174:AI174)-COLUMN(AD174)+1),COUNTIF(AP174:AR174,BB174))),0)</f>
        <v>0</v>
      </c>
      <c r="BD174" s="75" t="n">
        <f aca="false">IFERROR(INDEX(X174:AC174,SMALL(IF(AD174:AI174=BE174,COLUMN(AD174:AI174)-COLUMN(AD174)+1),COUNTIF(AP174:AS174,BE174))),0)</f>
        <v>0</v>
      </c>
      <c r="BE174" s="75" t="n">
        <f aca="false">IFERROR(LARGE(AD174:AI174,4),0)</f>
        <v>0</v>
      </c>
      <c r="BF174" s="75" t="n">
        <f aca="false">IFERROR(INDEX(AJ174:AO174,SMALL(IF(AD174:AI174=BE174,COLUMN(AD174:AI174)-COLUMN(AD174)+1),COUNTIF(AP174:AS174,BE174))),0)</f>
        <v>0</v>
      </c>
      <c r="BG174" s="76" t="n">
        <f aca="false">IFERROR(INDEX(X174:AC174,SMALL(IF(AD174:AI174=BH174,COLUMN(AD174:AI174)-COLUMN(AD174)+1),COUNTIF(AP174:AT174,BH174))),0)</f>
        <v>0</v>
      </c>
      <c r="BH174" s="76" t="n">
        <f aca="false">IFERROR(LARGE(AD174:AI174,5),0)</f>
        <v>0</v>
      </c>
      <c r="BI174" s="76" t="n">
        <f aca="false">IFERROR(INDEX(AJ174:AO174,SMALL(IF(AD174:AI174=BH174,COLUMN(AD174:AI174)-COLUMN(AD174)+1),COUNTIF(AP174:AT174,BH174))),0)</f>
        <v>0</v>
      </c>
      <c r="BJ174" s="77" t="n">
        <f aca="false">IF(COUNTIF(AD174:AI174,0)=0,IF(COUNTIFS(AD174:AI174,"*F*")=0,SUM(LARGE(AD174:AI174,{1,2,3,4,5})),IF(COUNTIFS(AD174:AI174,"*F*")=1,SUM(LARGE(AD174:AI174,{1,2,3,4,5})),IF(COUNTIFS(AD174:AI174,"*F*")=2,"C",IF(COUNTIFS(AD174:AI174,"*F*")&gt;2,"F")))),IF(COUNTIFS(AD174:AH174,"*F*")=0,SUM(AD174:AH174),IF(COUNTIFS(AD174:AH174,"*F*")=1,"C",IF(COUNTIFS(AD174:AH174,"*F*")&gt;=2,"F"))))</f>
        <v>0</v>
      </c>
      <c r="BK174" s="78" t="n">
        <f aca="false">IFERROR(BJ174/5,BJ174)</f>
        <v>0</v>
      </c>
    </row>
    <row r="175" customFormat="false" ht="15" hidden="false" customHeight="false" outlineLevel="0" collapsed="false">
      <c r="A175" s="64" t="n">
        <v>173</v>
      </c>
      <c r="B175" s="65" t="s">
        <v>12</v>
      </c>
      <c r="C175" s="79"/>
      <c r="D175" s="79"/>
      <c r="E175" s="50"/>
      <c r="F175" s="44"/>
      <c r="G175" s="44"/>
      <c r="H175" s="44"/>
      <c r="I175" s="44"/>
      <c r="J175" s="44"/>
      <c r="K175" s="44"/>
      <c r="L175" s="44"/>
      <c r="M175" s="44"/>
      <c r="N175" s="44"/>
      <c r="O175" s="44"/>
      <c r="P175" s="44"/>
      <c r="Q175" s="44"/>
      <c r="R175" s="44"/>
      <c r="S175" s="44"/>
      <c r="T175" s="44"/>
      <c r="U175" s="44"/>
      <c r="V175" s="44"/>
      <c r="W175" s="44"/>
      <c r="X175" s="67" t="n">
        <f aca="false">F175</f>
        <v>0</v>
      </c>
      <c r="Y175" s="67" t="n">
        <f aca="false">I175</f>
        <v>0</v>
      </c>
      <c r="Z175" s="67" t="n">
        <f aca="false">L175</f>
        <v>0</v>
      </c>
      <c r="AA175" s="67" t="n">
        <f aca="false">O175</f>
        <v>0</v>
      </c>
      <c r="AB175" s="67" t="n">
        <f aca="false">R175</f>
        <v>0</v>
      </c>
      <c r="AC175" s="67" t="n">
        <f aca="false">U175</f>
        <v>0</v>
      </c>
      <c r="AD175" s="68" t="n">
        <f aca="false">G175</f>
        <v>0</v>
      </c>
      <c r="AE175" s="68" t="n">
        <f aca="false">J175</f>
        <v>0</v>
      </c>
      <c r="AF175" s="68" t="n">
        <f aca="false">M175</f>
        <v>0</v>
      </c>
      <c r="AG175" s="68" t="n">
        <f aca="false">P175</f>
        <v>0</v>
      </c>
      <c r="AH175" s="68" t="n">
        <f aca="false">S175</f>
        <v>0</v>
      </c>
      <c r="AI175" s="68" t="n">
        <f aca="false">V175</f>
        <v>0</v>
      </c>
      <c r="AJ175" s="69" t="n">
        <f aca="false">H175</f>
        <v>0</v>
      </c>
      <c r="AK175" s="69" t="n">
        <f aca="false">K175</f>
        <v>0</v>
      </c>
      <c r="AL175" s="69" t="n">
        <f aca="false">N175</f>
        <v>0</v>
      </c>
      <c r="AM175" s="69" t="n">
        <f aca="false">Q175</f>
        <v>0</v>
      </c>
      <c r="AN175" s="69" t="n">
        <f aca="false">T175</f>
        <v>0</v>
      </c>
      <c r="AO175" s="69" t="n">
        <f aca="false">W175</f>
        <v>0</v>
      </c>
      <c r="AP175" s="70" t="n">
        <f aca="false">IFERROR(LARGE(AD175:AI175,1),0)</f>
        <v>0</v>
      </c>
      <c r="AQ175" s="70" t="n">
        <f aca="false">IFERROR(LARGE(AD175:AI175,2),0)</f>
        <v>0</v>
      </c>
      <c r="AR175" s="70" t="n">
        <f aca="false">IFERROR(LARGE(AD175:AI175,3),0)</f>
        <v>0</v>
      </c>
      <c r="AS175" s="70" t="n">
        <f aca="false">IFERROR(LARGE(AD175:AI175,4),0)</f>
        <v>0</v>
      </c>
      <c r="AT175" s="70" t="n">
        <f aca="false">IFERROR(LARGE(AD175:AI175,5),0)</f>
        <v>0</v>
      </c>
      <c r="AU175" s="71" t="n">
        <f aca="false">IFERROR(INDEX(X175:AC175,SMALL(IF(AD175:AI175=AV175,COLUMN(AD175:AI175)-COLUMN(AD175)+1),COUNTIF(AP175:AP175,AV175))),0)</f>
        <v>0</v>
      </c>
      <c r="AV175" s="71" t="n">
        <f aca="false">IFERROR(LARGE(AD175:AI175,1),0)</f>
        <v>0</v>
      </c>
      <c r="AW175" s="71" t="n">
        <f aca="false">IFERROR(INDEX(AJ175:AO175,SMALL(IF(AD175:AI175=AV175,COLUMN(AD175:AI175)-COLUMN(AD175)+1),COUNTIF(AP175:AP175,AV175))),0)</f>
        <v>0</v>
      </c>
      <c r="AX175" s="72" t="n">
        <f aca="false">IFERROR(INDEX(X175:AC175,SMALL(IF(AD175:AI175=AY175,COLUMN(AD175:AI175)-COLUMN(AD175)+1),COUNTIF(AP175:AQ175,AY175))),0)</f>
        <v>0</v>
      </c>
      <c r="AY175" s="72" t="n">
        <f aca="false">IFERROR(LARGE(AD175:AI175,2),0)</f>
        <v>0</v>
      </c>
      <c r="AZ175" s="73" t="n">
        <f aca="false">IFERROR(INDEX(AJ175:AO175,SMALL(IF(AD175:AI175=AY175,COLUMN(AD175:AI175)-COLUMN(AD175)+1),COUNTIF(AP175:AQ175,AY175))),0)</f>
        <v>0</v>
      </c>
      <c r="BA175" s="74" t="n">
        <f aca="false">IFERROR(INDEX(X175:AC175,SMALL(IF(AD175:AI175=BB175,COLUMN(AD175:AI175)-COLUMN(AD175)+1),COUNTIF(AP175:AR175,BB175))),0)</f>
        <v>0</v>
      </c>
      <c r="BB175" s="74" t="n">
        <f aca="false">IFERROR(LARGE(AD175:AI175,3),0)</f>
        <v>0</v>
      </c>
      <c r="BC175" s="74" t="n">
        <f aca="false">IFERROR(INDEX(AJ175:AO175,SMALL(IF(AD175:AI175=BB175,COLUMN(AD175:AI175)-COLUMN(AD175)+1),COUNTIF(AP175:AR175,BB175))),0)</f>
        <v>0</v>
      </c>
      <c r="BD175" s="75" t="n">
        <f aca="false">IFERROR(INDEX(X175:AC175,SMALL(IF(AD175:AI175=BE175,COLUMN(AD175:AI175)-COLUMN(AD175)+1),COUNTIF(AP175:AS175,BE175))),0)</f>
        <v>0</v>
      </c>
      <c r="BE175" s="75" t="n">
        <f aca="false">IFERROR(LARGE(AD175:AI175,4),0)</f>
        <v>0</v>
      </c>
      <c r="BF175" s="75" t="n">
        <f aca="false">IFERROR(INDEX(AJ175:AO175,SMALL(IF(AD175:AI175=BE175,COLUMN(AD175:AI175)-COLUMN(AD175)+1),COUNTIF(AP175:AS175,BE175))),0)</f>
        <v>0</v>
      </c>
      <c r="BG175" s="76" t="n">
        <f aca="false">IFERROR(INDEX(X175:AC175,SMALL(IF(AD175:AI175=BH175,COLUMN(AD175:AI175)-COLUMN(AD175)+1),COUNTIF(AP175:AT175,BH175))),0)</f>
        <v>0</v>
      </c>
      <c r="BH175" s="76" t="n">
        <f aca="false">IFERROR(LARGE(AD175:AI175,5),0)</f>
        <v>0</v>
      </c>
      <c r="BI175" s="76" t="n">
        <f aca="false">IFERROR(INDEX(AJ175:AO175,SMALL(IF(AD175:AI175=BH175,COLUMN(AD175:AI175)-COLUMN(AD175)+1),COUNTIF(AP175:AT175,BH175))),0)</f>
        <v>0</v>
      </c>
      <c r="BJ175" s="77" t="n">
        <f aca="false">IF(COUNTIF(AD175:AI175,0)=0,IF(COUNTIFS(AD175:AI175,"*F*")=0,SUM(LARGE(AD175:AI175,{1,2,3,4,5})),IF(COUNTIFS(AD175:AI175,"*F*")=1,SUM(LARGE(AD175:AI175,{1,2,3,4,5})),IF(COUNTIFS(AD175:AI175,"*F*")=2,"C",IF(COUNTIFS(AD175:AI175,"*F*")&gt;2,"F")))),IF(COUNTIFS(AD175:AH175,"*F*")=0,SUM(AD175:AH175),IF(COUNTIFS(AD175:AH175,"*F*")=1,"C",IF(COUNTIFS(AD175:AH175,"*F*")&gt;=2,"F"))))</f>
        <v>0</v>
      </c>
      <c r="BK175" s="78" t="n">
        <f aca="false">IFERROR(BJ175/5,BJ175)</f>
        <v>0</v>
      </c>
    </row>
    <row r="176" customFormat="false" ht="15" hidden="false" customHeight="false" outlineLevel="0" collapsed="false">
      <c r="A176" s="64" t="n">
        <v>174</v>
      </c>
      <c r="B176" s="65" t="s">
        <v>12</v>
      </c>
      <c r="C176" s="79"/>
      <c r="D176" s="79"/>
      <c r="E176" s="50"/>
      <c r="F176" s="44"/>
      <c r="G176" s="44"/>
      <c r="H176" s="44"/>
      <c r="I176" s="44"/>
      <c r="J176" s="44"/>
      <c r="K176" s="44"/>
      <c r="L176" s="44"/>
      <c r="M176" s="44"/>
      <c r="N176" s="44"/>
      <c r="O176" s="44"/>
      <c r="P176" s="44"/>
      <c r="Q176" s="44"/>
      <c r="R176" s="44"/>
      <c r="S176" s="44"/>
      <c r="T176" s="44"/>
      <c r="U176" s="44"/>
      <c r="V176" s="44"/>
      <c r="W176" s="44"/>
      <c r="X176" s="67" t="n">
        <f aca="false">F176</f>
        <v>0</v>
      </c>
      <c r="Y176" s="67" t="n">
        <f aca="false">I176</f>
        <v>0</v>
      </c>
      <c r="Z176" s="67" t="n">
        <f aca="false">L176</f>
        <v>0</v>
      </c>
      <c r="AA176" s="67" t="n">
        <f aca="false">O176</f>
        <v>0</v>
      </c>
      <c r="AB176" s="67" t="n">
        <f aca="false">R176</f>
        <v>0</v>
      </c>
      <c r="AC176" s="67" t="n">
        <f aca="false">U176</f>
        <v>0</v>
      </c>
      <c r="AD176" s="68" t="n">
        <f aca="false">G176</f>
        <v>0</v>
      </c>
      <c r="AE176" s="68" t="n">
        <f aca="false">J176</f>
        <v>0</v>
      </c>
      <c r="AF176" s="68" t="n">
        <f aca="false">M176</f>
        <v>0</v>
      </c>
      <c r="AG176" s="68" t="n">
        <f aca="false">P176</f>
        <v>0</v>
      </c>
      <c r="AH176" s="68" t="n">
        <f aca="false">S176</f>
        <v>0</v>
      </c>
      <c r="AI176" s="68" t="n">
        <f aca="false">V176</f>
        <v>0</v>
      </c>
      <c r="AJ176" s="69" t="n">
        <f aca="false">H176</f>
        <v>0</v>
      </c>
      <c r="AK176" s="69" t="n">
        <f aca="false">K176</f>
        <v>0</v>
      </c>
      <c r="AL176" s="69" t="n">
        <f aca="false">N176</f>
        <v>0</v>
      </c>
      <c r="AM176" s="69" t="n">
        <f aca="false">Q176</f>
        <v>0</v>
      </c>
      <c r="AN176" s="69" t="n">
        <f aca="false">T176</f>
        <v>0</v>
      </c>
      <c r="AO176" s="69" t="n">
        <f aca="false">W176</f>
        <v>0</v>
      </c>
      <c r="AP176" s="70" t="n">
        <f aca="false">IFERROR(LARGE(AD176:AI176,1),0)</f>
        <v>0</v>
      </c>
      <c r="AQ176" s="70" t="n">
        <f aca="false">IFERROR(LARGE(AD176:AI176,2),0)</f>
        <v>0</v>
      </c>
      <c r="AR176" s="70" t="n">
        <f aca="false">IFERROR(LARGE(AD176:AI176,3),0)</f>
        <v>0</v>
      </c>
      <c r="AS176" s="70" t="n">
        <f aca="false">IFERROR(LARGE(AD176:AI176,4),0)</f>
        <v>0</v>
      </c>
      <c r="AT176" s="70" t="n">
        <f aca="false">IFERROR(LARGE(AD176:AI176,5),0)</f>
        <v>0</v>
      </c>
      <c r="AU176" s="71" t="n">
        <f aca="false">IFERROR(INDEX(X176:AC176,SMALL(IF(AD176:AI176=AV176,COLUMN(AD176:AI176)-COLUMN(AD176)+1),COUNTIF(AP176:AP176,AV176))),0)</f>
        <v>0</v>
      </c>
      <c r="AV176" s="71" t="n">
        <f aca="false">IFERROR(LARGE(AD176:AI176,1),0)</f>
        <v>0</v>
      </c>
      <c r="AW176" s="71" t="n">
        <f aca="false">IFERROR(INDEX(AJ176:AO176,SMALL(IF(AD176:AI176=AV176,COLUMN(AD176:AI176)-COLUMN(AD176)+1),COUNTIF(AP176:AP176,AV176))),0)</f>
        <v>0</v>
      </c>
      <c r="AX176" s="72" t="n">
        <f aca="false">IFERROR(INDEX(X176:AC176,SMALL(IF(AD176:AI176=AY176,COLUMN(AD176:AI176)-COLUMN(AD176)+1),COUNTIF(AP176:AQ176,AY176))),0)</f>
        <v>0</v>
      </c>
      <c r="AY176" s="72" t="n">
        <f aca="false">IFERROR(LARGE(AD176:AI176,2),0)</f>
        <v>0</v>
      </c>
      <c r="AZ176" s="73" t="n">
        <f aca="false">IFERROR(INDEX(AJ176:AO176,SMALL(IF(AD176:AI176=AY176,COLUMN(AD176:AI176)-COLUMN(AD176)+1),COUNTIF(AP176:AQ176,AY176))),0)</f>
        <v>0</v>
      </c>
      <c r="BA176" s="74" t="n">
        <f aca="false">IFERROR(INDEX(X176:AC176,SMALL(IF(AD176:AI176=BB176,COLUMN(AD176:AI176)-COLUMN(AD176)+1),COUNTIF(AP176:AR176,BB176))),0)</f>
        <v>0</v>
      </c>
      <c r="BB176" s="74" t="n">
        <f aca="false">IFERROR(LARGE(AD176:AI176,3),0)</f>
        <v>0</v>
      </c>
      <c r="BC176" s="74" t="n">
        <f aca="false">IFERROR(INDEX(AJ176:AO176,SMALL(IF(AD176:AI176=BB176,COLUMN(AD176:AI176)-COLUMN(AD176)+1),COUNTIF(AP176:AR176,BB176))),0)</f>
        <v>0</v>
      </c>
      <c r="BD176" s="75" t="n">
        <f aca="false">IFERROR(INDEX(X176:AC176,SMALL(IF(AD176:AI176=BE176,COLUMN(AD176:AI176)-COLUMN(AD176)+1),COUNTIF(AP176:AS176,BE176))),0)</f>
        <v>0</v>
      </c>
      <c r="BE176" s="75" t="n">
        <f aca="false">IFERROR(LARGE(AD176:AI176,4),0)</f>
        <v>0</v>
      </c>
      <c r="BF176" s="75" t="n">
        <f aca="false">IFERROR(INDEX(AJ176:AO176,SMALL(IF(AD176:AI176=BE176,COLUMN(AD176:AI176)-COLUMN(AD176)+1),COUNTIF(AP176:AS176,BE176))),0)</f>
        <v>0</v>
      </c>
      <c r="BG176" s="76" t="n">
        <f aca="false">IFERROR(INDEX(X176:AC176,SMALL(IF(AD176:AI176=BH176,COLUMN(AD176:AI176)-COLUMN(AD176)+1),COUNTIF(AP176:AT176,BH176))),0)</f>
        <v>0</v>
      </c>
      <c r="BH176" s="76" t="n">
        <f aca="false">IFERROR(LARGE(AD176:AI176,5),0)</f>
        <v>0</v>
      </c>
      <c r="BI176" s="76" t="n">
        <f aca="false">IFERROR(INDEX(AJ176:AO176,SMALL(IF(AD176:AI176=BH176,COLUMN(AD176:AI176)-COLUMN(AD176)+1),COUNTIF(AP176:AT176,BH176))),0)</f>
        <v>0</v>
      </c>
      <c r="BJ176" s="77" t="n">
        <f aca="false">IF(COUNTIF(AD176:AI176,0)=0,IF(COUNTIFS(AD176:AI176,"*F*")=0,SUM(LARGE(AD176:AI176,{1,2,3,4,5})),IF(COUNTIFS(AD176:AI176,"*F*")=1,SUM(LARGE(AD176:AI176,{1,2,3,4,5})),IF(COUNTIFS(AD176:AI176,"*F*")=2,"C",IF(COUNTIFS(AD176:AI176,"*F*")&gt;2,"F")))),IF(COUNTIFS(AD176:AH176,"*F*")=0,SUM(AD176:AH176),IF(COUNTIFS(AD176:AH176,"*F*")=1,"C",IF(COUNTIFS(AD176:AH176,"*F*")&gt;=2,"F"))))</f>
        <v>0</v>
      </c>
      <c r="BK176" s="78" t="n">
        <f aca="false">IFERROR(BJ176/5,BJ176)</f>
        <v>0</v>
      </c>
    </row>
    <row r="177" customFormat="false" ht="15" hidden="false" customHeight="false" outlineLevel="0" collapsed="false">
      <c r="A177" s="64" t="n">
        <v>175</v>
      </c>
      <c r="B177" s="65" t="s">
        <v>12</v>
      </c>
      <c r="C177" s="79"/>
      <c r="D177" s="79"/>
      <c r="E177" s="50"/>
      <c r="F177" s="44"/>
      <c r="G177" s="44"/>
      <c r="H177" s="44"/>
      <c r="I177" s="44"/>
      <c r="J177" s="44"/>
      <c r="K177" s="44"/>
      <c r="L177" s="44"/>
      <c r="M177" s="44"/>
      <c r="N177" s="44"/>
      <c r="O177" s="44"/>
      <c r="P177" s="44"/>
      <c r="Q177" s="44"/>
      <c r="R177" s="44"/>
      <c r="S177" s="44"/>
      <c r="T177" s="44"/>
      <c r="U177" s="44"/>
      <c r="V177" s="44"/>
      <c r="W177" s="44"/>
      <c r="X177" s="67" t="n">
        <f aca="false">F177</f>
        <v>0</v>
      </c>
      <c r="Y177" s="67" t="n">
        <f aca="false">I177</f>
        <v>0</v>
      </c>
      <c r="Z177" s="67" t="n">
        <f aca="false">L177</f>
        <v>0</v>
      </c>
      <c r="AA177" s="67" t="n">
        <f aca="false">O177</f>
        <v>0</v>
      </c>
      <c r="AB177" s="67" t="n">
        <f aca="false">R177</f>
        <v>0</v>
      </c>
      <c r="AC177" s="67" t="n">
        <f aca="false">U177</f>
        <v>0</v>
      </c>
      <c r="AD177" s="68" t="n">
        <f aca="false">G177</f>
        <v>0</v>
      </c>
      <c r="AE177" s="68" t="n">
        <f aca="false">J177</f>
        <v>0</v>
      </c>
      <c r="AF177" s="68" t="n">
        <f aca="false">M177</f>
        <v>0</v>
      </c>
      <c r="AG177" s="68" t="n">
        <f aca="false">P177</f>
        <v>0</v>
      </c>
      <c r="AH177" s="68" t="n">
        <f aca="false">S177</f>
        <v>0</v>
      </c>
      <c r="AI177" s="68" t="n">
        <f aca="false">V177</f>
        <v>0</v>
      </c>
      <c r="AJ177" s="69" t="n">
        <f aca="false">H177</f>
        <v>0</v>
      </c>
      <c r="AK177" s="69" t="n">
        <f aca="false">K177</f>
        <v>0</v>
      </c>
      <c r="AL177" s="69" t="n">
        <f aca="false">N177</f>
        <v>0</v>
      </c>
      <c r="AM177" s="69" t="n">
        <f aca="false">Q177</f>
        <v>0</v>
      </c>
      <c r="AN177" s="69" t="n">
        <f aca="false">T177</f>
        <v>0</v>
      </c>
      <c r="AO177" s="69" t="n">
        <f aca="false">W177</f>
        <v>0</v>
      </c>
      <c r="AP177" s="70" t="n">
        <f aca="false">IFERROR(LARGE(AD177:AI177,1),0)</f>
        <v>0</v>
      </c>
      <c r="AQ177" s="70" t="n">
        <f aca="false">IFERROR(LARGE(AD177:AI177,2),0)</f>
        <v>0</v>
      </c>
      <c r="AR177" s="70" t="n">
        <f aca="false">IFERROR(LARGE(AD177:AI177,3),0)</f>
        <v>0</v>
      </c>
      <c r="AS177" s="70" t="n">
        <f aca="false">IFERROR(LARGE(AD177:AI177,4),0)</f>
        <v>0</v>
      </c>
      <c r="AT177" s="70" t="n">
        <f aca="false">IFERROR(LARGE(AD177:AI177,5),0)</f>
        <v>0</v>
      </c>
      <c r="AU177" s="71" t="n">
        <f aca="false">IFERROR(INDEX(X177:AC177,SMALL(IF(AD177:AI177=AV177,COLUMN(AD177:AI177)-COLUMN(AD177)+1),COUNTIF(AP177:AP177,AV177))),0)</f>
        <v>0</v>
      </c>
      <c r="AV177" s="71" t="n">
        <f aca="false">IFERROR(LARGE(AD177:AI177,1),0)</f>
        <v>0</v>
      </c>
      <c r="AW177" s="71" t="n">
        <f aca="false">IFERROR(INDEX(AJ177:AO177,SMALL(IF(AD177:AI177=AV177,COLUMN(AD177:AI177)-COLUMN(AD177)+1),COUNTIF(AP177:AP177,AV177))),0)</f>
        <v>0</v>
      </c>
      <c r="AX177" s="72" t="n">
        <f aca="false">IFERROR(INDEX(X177:AC177,SMALL(IF(AD177:AI177=AY177,COLUMN(AD177:AI177)-COLUMN(AD177)+1),COUNTIF(AP177:AQ177,AY177))),0)</f>
        <v>0</v>
      </c>
      <c r="AY177" s="72" t="n">
        <f aca="false">IFERROR(LARGE(AD177:AI177,2),0)</f>
        <v>0</v>
      </c>
      <c r="AZ177" s="73" t="n">
        <f aca="false">IFERROR(INDEX(AJ177:AO177,SMALL(IF(AD177:AI177=AY177,COLUMN(AD177:AI177)-COLUMN(AD177)+1),COUNTIF(AP177:AQ177,AY177))),0)</f>
        <v>0</v>
      </c>
      <c r="BA177" s="74" t="n">
        <f aca="false">IFERROR(INDEX(X177:AC177,SMALL(IF(AD177:AI177=BB177,COLUMN(AD177:AI177)-COLUMN(AD177)+1),COUNTIF(AP177:AR177,BB177))),0)</f>
        <v>0</v>
      </c>
      <c r="BB177" s="74" t="n">
        <f aca="false">IFERROR(LARGE(AD177:AI177,3),0)</f>
        <v>0</v>
      </c>
      <c r="BC177" s="74" t="n">
        <f aca="false">IFERROR(INDEX(AJ177:AO177,SMALL(IF(AD177:AI177=BB177,COLUMN(AD177:AI177)-COLUMN(AD177)+1),COUNTIF(AP177:AR177,BB177))),0)</f>
        <v>0</v>
      </c>
      <c r="BD177" s="75" t="n">
        <f aca="false">IFERROR(INDEX(X177:AC177,SMALL(IF(AD177:AI177=BE177,COLUMN(AD177:AI177)-COLUMN(AD177)+1),COUNTIF(AP177:AS177,BE177))),0)</f>
        <v>0</v>
      </c>
      <c r="BE177" s="75" t="n">
        <f aca="false">IFERROR(LARGE(AD177:AI177,4),0)</f>
        <v>0</v>
      </c>
      <c r="BF177" s="75" t="n">
        <f aca="false">IFERROR(INDEX(AJ177:AO177,SMALL(IF(AD177:AI177=BE177,COLUMN(AD177:AI177)-COLUMN(AD177)+1),COUNTIF(AP177:AS177,BE177))),0)</f>
        <v>0</v>
      </c>
      <c r="BG177" s="76" t="n">
        <f aca="false">IFERROR(INDEX(X177:AC177,SMALL(IF(AD177:AI177=BH177,COLUMN(AD177:AI177)-COLUMN(AD177)+1),COUNTIF(AP177:AT177,BH177))),0)</f>
        <v>0</v>
      </c>
      <c r="BH177" s="76" t="n">
        <f aca="false">IFERROR(LARGE(AD177:AI177,5),0)</f>
        <v>0</v>
      </c>
      <c r="BI177" s="76" t="n">
        <f aca="false">IFERROR(INDEX(AJ177:AO177,SMALL(IF(AD177:AI177=BH177,COLUMN(AD177:AI177)-COLUMN(AD177)+1),COUNTIF(AP177:AT177,BH177))),0)</f>
        <v>0</v>
      </c>
      <c r="BJ177" s="77" t="n">
        <f aca="false">IF(COUNTIF(AD177:AI177,0)=0,IF(COUNTIFS(AD177:AI177,"*F*")=0,SUM(LARGE(AD177:AI177,{1,2,3,4,5})),IF(COUNTIFS(AD177:AI177,"*F*")=1,SUM(LARGE(AD177:AI177,{1,2,3,4,5})),IF(COUNTIFS(AD177:AI177,"*F*")=2,"C",IF(COUNTIFS(AD177:AI177,"*F*")&gt;2,"F")))),IF(COUNTIFS(AD177:AH177,"*F*")=0,SUM(AD177:AH177),IF(COUNTIFS(AD177:AH177,"*F*")=1,"C",IF(COUNTIFS(AD177:AH177,"*F*")&gt;=2,"F"))))</f>
        <v>0</v>
      </c>
      <c r="BK177" s="78" t="n">
        <f aca="false">IFERROR(BJ177/5,BJ177)</f>
        <v>0</v>
      </c>
    </row>
    <row r="178" customFormat="false" ht="15" hidden="false" customHeight="false" outlineLevel="0" collapsed="false">
      <c r="A178" s="64" t="n">
        <v>176</v>
      </c>
      <c r="B178" s="65" t="s">
        <v>12</v>
      </c>
      <c r="C178" s="79"/>
      <c r="D178" s="79"/>
      <c r="E178" s="50"/>
      <c r="F178" s="44"/>
      <c r="G178" s="44"/>
      <c r="H178" s="44"/>
      <c r="I178" s="44"/>
      <c r="J178" s="44"/>
      <c r="K178" s="44"/>
      <c r="L178" s="44"/>
      <c r="M178" s="44"/>
      <c r="N178" s="44"/>
      <c r="O178" s="44"/>
      <c r="P178" s="44"/>
      <c r="Q178" s="44"/>
      <c r="R178" s="44"/>
      <c r="S178" s="44"/>
      <c r="T178" s="44"/>
      <c r="U178" s="44"/>
      <c r="V178" s="44"/>
      <c r="W178" s="44"/>
      <c r="X178" s="67" t="n">
        <f aca="false">F178</f>
        <v>0</v>
      </c>
      <c r="Y178" s="67" t="n">
        <f aca="false">I178</f>
        <v>0</v>
      </c>
      <c r="Z178" s="67" t="n">
        <f aca="false">L178</f>
        <v>0</v>
      </c>
      <c r="AA178" s="67" t="n">
        <f aca="false">O178</f>
        <v>0</v>
      </c>
      <c r="AB178" s="67" t="n">
        <f aca="false">R178</f>
        <v>0</v>
      </c>
      <c r="AC178" s="67" t="n">
        <f aca="false">U178</f>
        <v>0</v>
      </c>
      <c r="AD178" s="68" t="n">
        <f aca="false">G178</f>
        <v>0</v>
      </c>
      <c r="AE178" s="68" t="n">
        <f aca="false">J178</f>
        <v>0</v>
      </c>
      <c r="AF178" s="68" t="n">
        <f aca="false">M178</f>
        <v>0</v>
      </c>
      <c r="AG178" s="68" t="n">
        <f aca="false">P178</f>
        <v>0</v>
      </c>
      <c r="AH178" s="68" t="n">
        <f aca="false">S178</f>
        <v>0</v>
      </c>
      <c r="AI178" s="68" t="n">
        <f aca="false">V178</f>
        <v>0</v>
      </c>
      <c r="AJ178" s="69" t="n">
        <f aca="false">H178</f>
        <v>0</v>
      </c>
      <c r="AK178" s="69" t="n">
        <f aca="false">K178</f>
        <v>0</v>
      </c>
      <c r="AL178" s="69" t="n">
        <f aca="false">N178</f>
        <v>0</v>
      </c>
      <c r="AM178" s="69" t="n">
        <f aca="false">Q178</f>
        <v>0</v>
      </c>
      <c r="AN178" s="69" t="n">
        <f aca="false">T178</f>
        <v>0</v>
      </c>
      <c r="AO178" s="69" t="n">
        <f aca="false">W178</f>
        <v>0</v>
      </c>
      <c r="AP178" s="70" t="n">
        <f aca="false">IFERROR(LARGE(AD178:AI178,1),0)</f>
        <v>0</v>
      </c>
      <c r="AQ178" s="70" t="n">
        <f aca="false">IFERROR(LARGE(AD178:AI178,2),0)</f>
        <v>0</v>
      </c>
      <c r="AR178" s="70" t="n">
        <f aca="false">IFERROR(LARGE(AD178:AI178,3),0)</f>
        <v>0</v>
      </c>
      <c r="AS178" s="70" t="n">
        <f aca="false">IFERROR(LARGE(AD178:AI178,4),0)</f>
        <v>0</v>
      </c>
      <c r="AT178" s="70" t="n">
        <f aca="false">IFERROR(LARGE(AD178:AI178,5),0)</f>
        <v>0</v>
      </c>
      <c r="AU178" s="71" t="n">
        <f aca="false">IFERROR(INDEX(X178:AC178,SMALL(IF(AD178:AI178=AV178,COLUMN(AD178:AI178)-COLUMN(AD178)+1),COUNTIF(AP178:AP178,AV178))),0)</f>
        <v>0</v>
      </c>
      <c r="AV178" s="71" t="n">
        <f aca="false">IFERROR(LARGE(AD178:AI178,1),0)</f>
        <v>0</v>
      </c>
      <c r="AW178" s="71" t="n">
        <f aca="false">IFERROR(INDEX(AJ178:AO178,SMALL(IF(AD178:AI178=AV178,COLUMN(AD178:AI178)-COLUMN(AD178)+1),COUNTIF(AP178:AP178,AV178))),0)</f>
        <v>0</v>
      </c>
      <c r="AX178" s="72" t="n">
        <f aca="false">IFERROR(INDEX(X178:AC178,SMALL(IF(AD178:AI178=AY178,COLUMN(AD178:AI178)-COLUMN(AD178)+1),COUNTIF(AP178:AQ178,AY178))),0)</f>
        <v>0</v>
      </c>
      <c r="AY178" s="72" t="n">
        <f aca="false">IFERROR(LARGE(AD178:AI178,2),0)</f>
        <v>0</v>
      </c>
      <c r="AZ178" s="73" t="n">
        <f aca="false">IFERROR(INDEX(AJ178:AO178,SMALL(IF(AD178:AI178=AY178,COLUMN(AD178:AI178)-COLUMN(AD178)+1),COUNTIF(AP178:AQ178,AY178))),0)</f>
        <v>0</v>
      </c>
      <c r="BA178" s="74" t="n">
        <f aca="false">IFERROR(INDEX(X178:AC178,SMALL(IF(AD178:AI178=BB178,COLUMN(AD178:AI178)-COLUMN(AD178)+1),COUNTIF(AP178:AR178,BB178))),0)</f>
        <v>0</v>
      </c>
      <c r="BB178" s="74" t="n">
        <f aca="false">IFERROR(LARGE(AD178:AI178,3),0)</f>
        <v>0</v>
      </c>
      <c r="BC178" s="74" t="n">
        <f aca="false">IFERROR(INDEX(AJ178:AO178,SMALL(IF(AD178:AI178=BB178,COLUMN(AD178:AI178)-COLUMN(AD178)+1),COUNTIF(AP178:AR178,BB178))),0)</f>
        <v>0</v>
      </c>
      <c r="BD178" s="75" t="n">
        <f aca="false">IFERROR(INDEX(X178:AC178,SMALL(IF(AD178:AI178=BE178,COLUMN(AD178:AI178)-COLUMN(AD178)+1),COUNTIF(AP178:AS178,BE178))),0)</f>
        <v>0</v>
      </c>
      <c r="BE178" s="75" t="n">
        <f aca="false">IFERROR(LARGE(AD178:AI178,4),0)</f>
        <v>0</v>
      </c>
      <c r="BF178" s="75" t="n">
        <f aca="false">IFERROR(INDEX(AJ178:AO178,SMALL(IF(AD178:AI178=BE178,COLUMN(AD178:AI178)-COLUMN(AD178)+1),COUNTIF(AP178:AS178,BE178))),0)</f>
        <v>0</v>
      </c>
      <c r="BG178" s="76" t="n">
        <f aca="false">IFERROR(INDEX(X178:AC178,SMALL(IF(AD178:AI178=BH178,COLUMN(AD178:AI178)-COLUMN(AD178)+1),COUNTIF(AP178:AT178,BH178))),0)</f>
        <v>0</v>
      </c>
      <c r="BH178" s="76" t="n">
        <f aca="false">IFERROR(LARGE(AD178:AI178,5),0)</f>
        <v>0</v>
      </c>
      <c r="BI178" s="76" t="n">
        <f aca="false">IFERROR(INDEX(AJ178:AO178,SMALL(IF(AD178:AI178=BH178,COLUMN(AD178:AI178)-COLUMN(AD178)+1),COUNTIF(AP178:AT178,BH178))),0)</f>
        <v>0</v>
      </c>
      <c r="BJ178" s="77" t="n">
        <f aca="false">IF(COUNTIF(AD178:AI178,0)=0,IF(COUNTIFS(AD178:AI178,"*F*")=0,SUM(LARGE(AD178:AI178,{1,2,3,4,5})),IF(COUNTIFS(AD178:AI178,"*F*")=1,SUM(LARGE(AD178:AI178,{1,2,3,4,5})),IF(COUNTIFS(AD178:AI178,"*F*")=2,"C",IF(COUNTIFS(AD178:AI178,"*F*")&gt;2,"F")))),IF(COUNTIFS(AD178:AH178,"*F*")=0,SUM(AD178:AH178),IF(COUNTIFS(AD178:AH178,"*F*")=1,"C",IF(COUNTIFS(AD178:AH178,"*F*")&gt;=2,"F"))))</f>
        <v>0</v>
      </c>
      <c r="BK178" s="78" t="n">
        <f aca="false">IFERROR(BJ178/5,BJ178)</f>
        <v>0</v>
      </c>
    </row>
    <row r="179" customFormat="false" ht="15" hidden="false" customHeight="false" outlineLevel="0" collapsed="false">
      <c r="A179" s="64" t="n">
        <v>177</v>
      </c>
      <c r="B179" s="65" t="s">
        <v>12</v>
      </c>
      <c r="C179" s="79"/>
      <c r="D179" s="79"/>
      <c r="E179" s="50"/>
      <c r="F179" s="44"/>
      <c r="G179" s="44"/>
      <c r="H179" s="44"/>
      <c r="I179" s="44"/>
      <c r="J179" s="44"/>
      <c r="K179" s="44"/>
      <c r="L179" s="44"/>
      <c r="M179" s="44"/>
      <c r="N179" s="44"/>
      <c r="O179" s="44"/>
      <c r="P179" s="44"/>
      <c r="Q179" s="44"/>
      <c r="R179" s="44"/>
      <c r="S179" s="44"/>
      <c r="T179" s="44"/>
      <c r="U179" s="44"/>
      <c r="V179" s="44"/>
      <c r="W179" s="44"/>
      <c r="X179" s="67" t="n">
        <f aca="false">F179</f>
        <v>0</v>
      </c>
      <c r="Y179" s="67" t="n">
        <f aca="false">I179</f>
        <v>0</v>
      </c>
      <c r="Z179" s="67" t="n">
        <f aca="false">L179</f>
        <v>0</v>
      </c>
      <c r="AA179" s="67" t="n">
        <f aca="false">O179</f>
        <v>0</v>
      </c>
      <c r="AB179" s="67" t="n">
        <f aca="false">R179</f>
        <v>0</v>
      </c>
      <c r="AC179" s="67" t="n">
        <f aca="false">U179</f>
        <v>0</v>
      </c>
      <c r="AD179" s="68" t="n">
        <f aca="false">G179</f>
        <v>0</v>
      </c>
      <c r="AE179" s="68" t="n">
        <f aca="false">J179</f>
        <v>0</v>
      </c>
      <c r="AF179" s="68" t="n">
        <f aca="false">M179</f>
        <v>0</v>
      </c>
      <c r="AG179" s="68" t="n">
        <f aca="false">P179</f>
        <v>0</v>
      </c>
      <c r="AH179" s="68" t="n">
        <f aca="false">S179</f>
        <v>0</v>
      </c>
      <c r="AI179" s="68" t="n">
        <f aca="false">V179</f>
        <v>0</v>
      </c>
      <c r="AJ179" s="69" t="n">
        <f aca="false">H179</f>
        <v>0</v>
      </c>
      <c r="AK179" s="69" t="n">
        <f aca="false">K179</f>
        <v>0</v>
      </c>
      <c r="AL179" s="69" t="n">
        <f aca="false">N179</f>
        <v>0</v>
      </c>
      <c r="AM179" s="69" t="n">
        <f aca="false">Q179</f>
        <v>0</v>
      </c>
      <c r="AN179" s="69" t="n">
        <f aca="false">T179</f>
        <v>0</v>
      </c>
      <c r="AO179" s="69" t="n">
        <f aca="false">W179</f>
        <v>0</v>
      </c>
      <c r="AP179" s="70" t="n">
        <f aca="false">IFERROR(LARGE(AD179:AI179,1),0)</f>
        <v>0</v>
      </c>
      <c r="AQ179" s="70" t="n">
        <f aca="false">IFERROR(LARGE(AD179:AI179,2),0)</f>
        <v>0</v>
      </c>
      <c r="AR179" s="70" t="n">
        <f aca="false">IFERROR(LARGE(AD179:AI179,3),0)</f>
        <v>0</v>
      </c>
      <c r="AS179" s="70" t="n">
        <f aca="false">IFERROR(LARGE(AD179:AI179,4),0)</f>
        <v>0</v>
      </c>
      <c r="AT179" s="70" t="n">
        <f aca="false">IFERROR(LARGE(AD179:AI179,5),0)</f>
        <v>0</v>
      </c>
      <c r="AU179" s="71" t="n">
        <f aca="false">IFERROR(INDEX(X179:AC179,SMALL(IF(AD179:AI179=AV179,COLUMN(AD179:AI179)-COLUMN(AD179)+1),COUNTIF(AP179:AP179,AV179))),0)</f>
        <v>0</v>
      </c>
      <c r="AV179" s="71" t="n">
        <f aca="false">IFERROR(LARGE(AD179:AI179,1),0)</f>
        <v>0</v>
      </c>
      <c r="AW179" s="71" t="n">
        <f aca="false">IFERROR(INDEX(AJ179:AO179,SMALL(IF(AD179:AI179=AV179,COLUMN(AD179:AI179)-COLUMN(AD179)+1),COUNTIF(AP179:AP179,AV179))),0)</f>
        <v>0</v>
      </c>
      <c r="AX179" s="72" t="n">
        <f aca="false">IFERROR(INDEX(X179:AC179,SMALL(IF(AD179:AI179=AY179,COLUMN(AD179:AI179)-COLUMN(AD179)+1),COUNTIF(AP179:AQ179,AY179))),0)</f>
        <v>0</v>
      </c>
      <c r="AY179" s="72" t="n">
        <f aca="false">IFERROR(LARGE(AD179:AI179,2),0)</f>
        <v>0</v>
      </c>
      <c r="AZ179" s="73" t="n">
        <f aca="false">IFERROR(INDEX(AJ179:AO179,SMALL(IF(AD179:AI179=AY179,COLUMN(AD179:AI179)-COLUMN(AD179)+1),COUNTIF(AP179:AQ179,AY179))),0)</f>
        <v>0</v>
      </c>
      <c r="BA179" s="74" t="n">
        <f aca="false">IFERROR(INDEX(X179:AC179,SMALL(IF(AD179:AI179=BB179,COLUMN(AD179:AI179)-COLUMN(AD179)+1),COUNTIF(AP179:AR179,BB179))),0)</f>
        <v>0</v>
      </c>
      <c r="BB179" s="74" t="n">
        <f aca="false">IFERROR(LARGE(AD179:AI179,3),0)</f>
        <v>0</v>
      </c>
      <c r="BC179" s="74" t="n">
        <f aca="false">IFERROR(INDEX(AJ179:AO179,SMALL(IF(AD179:AI179=BB179,COLUMN(AD179:AI179)-COLUMN(AD179)+1),COUNTIF(AP179:AR179,BB179))),0)</f>
        <v>0</v>
      </c>
      <c r="BD179" s="75" t="n">
        <f aca="false">IFERROR(INDEX(X179:AC179,SMALL(IF(AD179:AI179=BE179,COLUMN(AD179:AI179)-COLUMN(AD179)+1),COUNTIF(AP179:AS179,BE179))),0)</f>
        <v>0</v>
      </c>
      <c r="BE179" s="75" t="n">
        <f aca="false">IFERROR(LARGE(AD179:AI179,4),0)</f>
        <v>0</v>
      </c>
      <c r="BF179" s="75" t="n">
        <f aca="false">IFERROR(INDEX(AJ179:AO179,SMALL(IF(AD179:AI179=BE179,COLUMN(AD179:AI179)-COLUMN(AD179)+1),COUNTIF(AP179:AS179,BE179))),0)</f>
        <v>0</v>
      </c>
      <c r="BG179" s="76" t="n">
        <f aca="false">IFERROR(INDEX(X179:AC179,SMALL(IF(AD179:AI179=BH179,COLUMN(AD179:AI179)-COLUMN(AD179)+1),COUNTIF(AP179:AT179,BH179))),0)</f>
        <v>0</v>
      </c>
      <c r="BH179" s="76" t="n">
        <f aca="false">IFERROR(LARGE(AD179:AI179,5),0)</f>
        <v>0</v>
      </c>
      <c r="BI179" s="76" t="n">
        <f aca="false">IFERROR(INDEX(AJ179:AO179,SMALL(IF(AD179:AI179=BH179,COLUMN(AD179:AI179)-COLUMN(AD179)+1),COUNTIF(AP179:AT179,BH179))),0)</f>
        <v>0</v>
      </c>
      <c r="BJ179" s="77" t="n">
        <f aca="false">IF(COUNTIF(AD179:AI179,0)=0,IF(COUNTIFS(AD179:AI179,"*F*")=0,SUM(LARGE(AD179:AI179,{1,2,3,4,5})),IF(COUNTIFS(AD179:AI179,"*F*")=1,SUM(LARGE(AD179:AI179,{1,2,3,4,5})),IF(COUNTIFS(AD179:AI179,"*F*")=2,"C",IF(COUNTIFS(AD179:AI179,"*F*")&gt;2,"F")))),IF(COUNTIFS(AD179:AH179,"*F*")=0,SUM(AD179:AH179),IF(COUNTIFS(AD179:AH179,"*F*")=1,"C",IF(COUNTIFS(AD179:AH179,"*F*")&gt;=2,"F"))))</f>
        <v>0</v>
      </c>
      <c r="BK179" s="78" t="n">
        <f aca="false">IFERROR(BJ179/5,BJ179)</f>
        <v>0</v>
      </c>
    </row>
    <row r="180" customFormat="false" ht="15" hidden="false" customHeight="false" outlineLevel="0" collapsed="false">
      <c r="A180" s="64" t="n">
        <v>178</v>
      </c>
      <c r="B180" s="65" t="s">
        <v>12</v>
      </c>
      <c r="C180" s="79"/>
      <c r="D180" s="79"/>
      <c r="E180" s="50"/>
      <c r="F180" s="44"/>
      <c r="G180" s="44"/>
      <c r="H180" s="44"/>
      <c r="I180" s="44"/>
      <c r="J180" s="44"/>
      <c r="K180" s="44"/>
      <c r="L180" s="44"/>
      <c r="M180" s="44"/>
      <c r="N180" s="44"/>
      <c r="O180" s="44"/>
      <c r="P180" s="44"/>
      <c r="Q180" s="44"/>
      <c r="R180" s="44"/>
      <c r="S180" s="44"/>
      <c r="T180" s="44"/>
      <c r="U180" s="44"/>
      <c r="V180" s="44"/>
      <c r="W180" s="44"/>
      <c r="X180" s="67" t="n">
        <f aca="false">F180</f>
        <v>0</v>
      </c>
      <c r="Y180" s="67" t="n">
        <f aca="false">I180</f>
        <v>0</v>
      </c>
      <c r="Z180" s="67" t="n">
        <f aca="false">L180</f>
        <v>0</v>
      </c>
      <c r="AA180" s="67" t="n">
        <f aca="false">O180</f>
        <v>0</v>
      </c>
      <c r="AB180" s="67" t="n">
        <f aca="false">R180</f>
        <v>0</v>
      </c>
      <c r="AC180" s="67" t="n">
        <f aca="false">U180</f>
        <v>0</v>
      </c>
      <c r="AD180" s="68" t="n">
        <f aca="false">G180</f>
        <v>0</v>
      </c>
      <c r="AE180" s="68" t="n">
        <f aca="false">J180</f>
        <v>0</v>
      </c>
      <c r="AF180" s="68" t="n">
        <f aca="false">M180</f>
        <v>0</v>
      </c>
      <c r="AG180" s="68" t="n">
        <f aca="false">P180</f>
        <v>0</v>
      </c>
      <c r="AH180" s="68" t="n">
        <f aca="false">S180</f>
        <v>0</v>
      </c>
      <c r="AI180" s="68" t="n">
        <f aca="false">V180</f>
        <v>0</v>
      </c>
      <c r="AJ180" s="69" t="n">
        <f aca="false">H180</f>
        <v>0</v>
      </c>
      <c r="AK180" s="69" t="n">
        <f aca="false">K180</f>
        <v>0</v>
      </c>
      <c r="AL180" s="69" t="n">
        <f aca="false">N180</f>
        <v>0</v>
      </c>
      <c r="AM180" s="69" t="n">
        <f aca="false">Q180</f>
        <v>0</v>
      </c>
      <c r="AN180" s="69" t="n">
        <f aca="false">T180</f>
        <v>0</v>
      </c>
      <c r="AO180" s="69" t="n">
        <f aca="false">W180</f>
        <v>0</v>
      </c>
      <c r="AP180" s="70" t="n">
        <f aca="false">IFERROR(LARGE(AD180:AI180,1),0)</f>
        <v>0</v>
      </c>
      <c r="AQ180" s="70" t="n">
        <f aca="false">IFERROR(LARGE(AD180:AI180,2),0)</f>
        <v>0</v>
      </c>
      <c r="AR180" s="70" t="n">
        <f aca="false">IFERROR(LARGE(AD180:AI180,3),0)</f>
        <v>0</v>
      </c>
      <c r="AS180" s="70" t="n">
        <f aca="false">IFERROR(LARGE(AD180:AI180,4),0)</f>
        <v>0</v>
      </c>
      <c r="AT180" s="70" t="n">
        <f aca="false">IFERROR(LARGE(AD180:AI180,5),0)</f>
        <v>0</v>
      </c>
      <c r="AU180" s="71" t="n">
        <f aca="false">IFERROR(INDEX(X180:AC180,SMALL(IF(AD180:AI180=AV180,COLUMN(AD180:AI180)-COLUMN(AD180)+1),COUNTIF(AP180:AP180,AV180))),0)</f>
        <v>0</v>
      </c>
      <c r="AV180" s="71" t="n">
        <f aca="false">IFERROR(LARGE(AD180:AI180,1),0)</f>
        <v>0</v>
      </c>
      <c r="AW180" s="71" t="n">
        <f aca="false">IFERROR(INDEX(AJ180:AO180,SMALL(IF(AD180:AI180=AV180,COLUMN(AD180:AI180)-COLUMN(AD180)+1),COUNTIF(AP180:AP180,AV180))),0)</f>
        <v>0</v>
      </c>
      <c r="AX180" s="72" t="n">
        <f aca="false">IFERROR(INDEX(X180:AC180,SMALL(IF(AD180:AI180=AY180,COLUMN(AD180:AI180)-COLUMN(AD180)+1),COUNTIF(AP180:AQ180,AY180))),0)</f>
        <v>0</v>
      </c>
      <c r="AY180" s="72" t="n">
        <f aca="false">IFERROR(LARGE(AD180:AI180,2),0)</f>
        <v>0</v>
      </c>
      <c r="AZ180" s="73" t="n">
        <f aca="false">IFERROR(INDEX(AJ180:AO180,SMALL(IF(AD180:AI180=AY180,COLUMN(AD180:AI180)-COLUMN(AD180)+1),COUNTIF(AP180:AQ180,AY180))),0)</f>
        <v>0</v>
      </c>
      <c r="BA180" s="74" t="n">
        <f aca="false">IFERROR(INDEX(X180:AC180,SMALL(IF(AD180:AI180=BB180,COLUMN(AD180:AI180)-COLUMN(AD180)+1),COUNTIF(AP180:AR180,BB180))),0)</f>
        <v>0</v>
      </c>
      <c r="BB180" s="74" t="n">
        <f aca="false">IFERROR(LARGE(AD180:AI180,3),0)</f>
        <v>0</v>
      </c>
      <c r="BC180" s="74" t="n">
        <f aca="false">IFERROR(INDEX(AJ180:AO180,SMALL(IF(AD180:AI180=BB180,COLUMN(AD180:AI180)-COLUMN(AD180)+1),COUNTIF(AP180:AR180,BB180))),0)</f>
        <v>0</v>
      </c>
      <c r="BD180" s="75" t="n">
        <f aca="false">IFERROR(INDEX(X180:AC180,SMALL(IF(AD180:AI180=BE180,COLUMN(AD180:AI180)-COLUMN(AD180)+1),COUNTIF(AP180:AS180,BE180))),0)</f>
        <v>0</v>
      </c>
      <c r="BE180" s="75" t="n">
        <f aca="false">IFERROR(LARGE(AD180:AI180,4),0)</f>
        <v>0</v>
      </c>
      <c r="BF180" s="75" t="n">
        <f aca="false">IFERROR(INDEX(AJ180:AO180,SMALL(IF(AD180:AI180=BE180,COLUMN(AD180:AI180)-COLUMN(AD180)+1),COUNTIF(AP180:AS180,BE180))),0)</f>
        <v>0</v>
      </c>
      <c r="BG180" s="76" t="n">
        <f aca="false">IFERROR(INDEX(X180:AC180,SMALL(IF(AD180:AI180=BH180,COLUMN(AD180:AI180)-COLUMN(AD180)+1),COUNTIF(AP180:AT180,BH180))),0)</f>
        <v>0</v>
      </c>
      <c r="BH180" s="76" t="n">
        <f aca="false">IFERROR(LARGE(AD180:AI180,5),0)</f>
        <v>0</v>
      </c>
      <c r="BI180" s="76" t="n">
        <f aca="false">IFERROR(INDEX(AJ180:AO180,SMALL(IF(AD180:AI180=BH180,COLUMN(AD180:AI180)-COLUMN(AD180)+1),COUNTIF(AP180:AT180,BH180))),0)</f>
        <v>0</v>
      </c>
      <c r="BJ180" s="77" t="n">
        <f aca="false">IF(COUNTIF(AD180:AI180,0)=0,IF(COUNTIFS(AD180:AI180,"*F*")=0,SUM(LARGE(AD180:AI180,{1,2,3,4,5})),IF(COUNTIFS(AD180:AI180,"*F*")=1,SUM(LARGE(AD180:AI180,{1,2,3,4,5})),IF(COUNTIFS(AD180:AI180,"*F*")=2,"C",IF(COUNTIFS(AD180:AI180,"*F*")&gt;2,"F")))),IF(COUNTIFS(AD180:AH180,"*F*")=0,SUM(AD180:AH180),IF(COUNTIFS(AD180:AH180,"*F*")=1,"C",IF(COUNTIFS(AD180:AH180,"*F*")&gt;=2,"F"))))</f>
        <v>0</v>
      </c>
      <c r="BK180" s="78" t="n">
        <f aca="false">IFERROR(BJ180/5,BJ180)</f>
        <v>0</v>
      </c>
    </row>
    <row r="181" customFormat="false" ht="15" hidden="false" customHeight="false" outlineLevel="0" collapsed="false">
      <c r="A181" s="64" t="n">
        <v>179</v>
      </c>
      <c r="B181" s="65" t="s">
        <v>12</v>
      </c>
      <c r="C181" s="79"/>
      <c r="D181" s="79"/>
      <c r="E181" s="50"/>
      <c r="F181" s="44"/>
      <c r="G181" s="44"/>
      <c r="H181" s="44"/>
      <c r="I181" s="44"/>
      <c r="J181" s="44"/>
      <c r="K181" s="44"/>
      <c r="L181" s="44"/>
      <c r="M181" s="44"/>
      <c r="N181" s="44"/>
      <c r="O181" s="44"/>
      <c r="P181" s="44"/>
      <c r="Q181" s="44"/>
      <c r="R181" s="44"/>
      <c r="S181" s="44"/>
      <c r="T181" s="44"/>
      <c r="U181" s="44"/>
      <c r="V181" s="44"/>
      <c r="W181" s="44"/>
      <c r="X181" s="67" t="n">
        <f aca="false">F181</f>
        <v>0</v>
      </c>
      <c r="Y181" s="67" t="n">
        <f aca="false">I181</f>
        <v>0</v>
      </c>
      <c r="Z181" s="67" t="n">
        <f aca="false">L181</f>
        <v>0</v>
      </c>
      <c r="AA181" s="67" t="n">
        <f aca="false">O181</f>
        <v>0</v>
      </c>
      <c r="AB181" s="67" t="n">
        <f aca="false">R181</f>
        <v>0</v>
      </c>
      <c r="AC181" s="67" t="n">
        <f aca="false">U181</f>
        <v>0</v>
      </c>
      <c r="AD181" s="68" t="n">
        <f aca="false">G181</f>
        <v>0</v>
      </c>
      <c r="AE181" s="68" t="n">
        <f aca="false">J181</f>
        <v>0</v>
      </c>
      <c r="AF181" s="68" t="n">
        <f aca="false">M181</f>
        <v>0</v>
      </c>
      <c r="AG181" s="68" t="n">
        <f aca="false">P181</f>
        <v>0</v>
      </c>
      <c r="AH181" s="68" t="n">
        <f aca="false">S181</f>
        <v>0</v>
      </c>
      <c r="AI181" s="68" t="n">
        <f aca="false">V181</f>
        <v>0</v>
      </c>
      <c r="AJ181" s="69" t="n">
        <f aca="false">H181</f>
        <v>0</v>
      </c>
      <c r="AK181" s="69" t="n">
        <f aca="false">K181</f>
        <v>0</v>
      </c>
      <c r="AL181" s="69" t="n">
        <f aca="false">N181</f>
        <v>0</v>
      </c>
      <c r="AM181" s="69" t="n">
        <f aca="false">Q181</f>
        <v>0</v>
      </c>
      <c r="AN181" s="69" t="n">
        <f aca="false">T181</f>
        <v>0</v>
      </c>
      <c r="AO181" s="69" t="n">
        <f aca="false">W181</f>
        <v>0</v>
      </c>
      <c r="AP181" s="70" t="n">
        <f aca="false">IFERROR(LARGE(AD181:AI181,1),0)</f>
        <v>0</v>
      </c>
      <c r="AQ181" s="70" t="n">
        <f aca="false">IFERROR(LARGE(AD181:AI181,2),0)</f>
        <v>0</v>
      </c>
      <c r="AR181" s="70" t="n">
        <f aca="false">IFERROR(LARGE(AD181:AI181,3),0)</f>
        <v>0</v>
      </c>
      <c r="AS181" s="70" t="n">
        <f aca="false">IFERROR(LARGE(AD181:AI181,4),0)</f>
        <v>0</v>
      </c>
      <c r="AT181" s="70" t="n">
        <f aca="false">IFERROR(LARGE(AD181:AI181,5),0)</f>
        <v>0</v>
      </c>
      <c r="AU181" s="71" t="n">
        <f aca="false">IFERROR(INDEX(X181:AC181,SMALL(IF(AD181:AI181=AV181,COLUMN(AD181:AI181)-COLUMN(AD181)+1),COUNTIF(AP181:AP181,AV181))),0)</f>
        <v>0</v>
      </c>
      <c r="AV181" s="71" t="n">
        <f aca="false">IFERROR(LARGE(AD181:AI181,1),0)</f>
        <v>0</v>
      </c>
      <c r="AW181" s="71" t="n">
        <f aca="false">IFERROR(INDEX(AJ181:AO181,SMALL(IF(AD181:AI181=AV181,COLUMN(AD181:AI181)-COLUMN(AD181)+1),COUNTIF(AP181:AP181,AV181))),0)</f>
        <v>0</v>
      </c>
      <c r="AX181" s="72" t="n">
        <f aca="false">IFERROR(INDEX(X181:AC181,SMALL(IF(AD181:AI181=AY181,COLUMN(AD181:AI181)-COLUMN(AD181)+1),COUNTIF(AP181:AQ181,AY181))),0)</f>
        <v>0</v>
      </c>
      <c r="AY181" s="72" t="n">
        <f aca="false">IFERROR(LARGE(AD181:AI181,2),0)</f>
        <v>0</v>
      </c>
      <c r="AZ181" s="73" t="n">
        <f aca="false">IFERROR(INDEX(AJ181:AO181,SMALL(IF(AD181:AI181=AY181,COLUMN(AD181:AI181)-COLUMN(AD181)+1),COUNTIF(AP181:AQ181,AY181))),0)</f>
        <v>0</v>
      </c>
      <c r="BA181" s="74" t="n">
        <f aca="false">IFERROR(INDEX(X181:AC181,SMALL(IF(AD181:AI181=BB181,COLUMN(AD181:AI181)-COLUMN(AD181)+1),COUNTIF(AP181:AR181,BB181))),0)</f>
        <v>0</v>
      </c>
      <c r="BB181" s="74" t="n">
        <f aca="false">IFERROR(LARGE(AD181:AI181,3),0)</f>
        <v>0</v>
      </c>
      <c r="BC181" s="74" t="n">
        <f aca="false">IFERROR(INDEX(AJ181:AO181,SMALL(IF(AD181:AI181=BB181,COLUMN(AD181:AI181)-COLUMN(AD181)+1),COUNTIF(AP181:AR181,BB181))),0)</f>
        <v>0</v>
      </c>
      <c r="BD181" s="75" t="n">
        <f aca="false">IFERROR(INDEX(X181:AC181,SMALL(IF(AD181:AI181=BE181,COLUMN(AD181:AI181)-COLUMN(AD181)+1),COUNTIF(AP181:AS181,BE181))),0)</f>
        <v>0</v>
      </c>
      <c r="BE181" s="75" t="n">
        <f aca="false">IFERROR(LARGE(AD181:AI181,4),0)</f>
        <v>0</v>
      </c>
      <c r="BF181" s="75" t="n">
        <f aca="false">IFERROR(INDEX(AJ181:AO181,SMALL(IF(AD181:AI181=BE181,COLUMN(AD181:AI181)-COLUMN(AD181)+1),COUNTIF(AP181:AS181,BE181))),0)</f>
        <v>0</v>
      </c>
      <c r="BG181" s="76" t="n">
        <f aca="false">IFERROR(INDEX(X181:AC181,SMALL(IF(AD181:AI181=BH181,COLUMN(AD181:AI181)-COLUMN(AD181)+1),COUNTIF(AP181:AT181,BH181))),0)</f>
        <v>0</v>
      </c>
      <c r="BH181" s="76" t="n">
        <f aca="false">IFERROR(LARGE(AD181:AI181,5),0)</f>
        <v>0</v>
      </c>
      <c r="BI181" s="76" t="n">
        <f aca="false">IFERROR(INDEX(AJ181:AO181,SMALL(IF(AD181:AI181=BH181,COLUMN(AD181:AI181)-COLUMN(AD181)+1),COUNTIF(AP181:AT181,BH181))),0)</f>
        <v>0</v>
      </c>
      <c r="BJ181" s="77" t="n">
        <f aca="false">IF(COUNTIF(AD181:AI181,0)=0,IF(COUNTIFS(AD181:AI181,"*F*")=0,SUM(LARGE(AD181:AI181,{1,2,3,4,5})),IF(COUNTIFS(AD181:AI181,"*F*")=1,SUM(LARGE(AD181:AI181,{1,2,3,4,5})),IF(COUNTIFS(AD181:AI181,"*F*")=2,"C",IF(COUNTIFS(AD181:AI181,"*F*")&gt;2,"F")))),IF(COUNTIFS(AD181:AH181,"*F*")=0,SUM(AD181:AH181),IF(COUNTIFS(AD181:AH181,"*F*")=1,"C",IF(COUNTIFS(AD181:AH181,"*F*")&gt;=2,"F"))))</f>
        <v>0</v>
      </c>
      <c r="BK181" s="78" t="n">
        <f aca="false">IFERROR(BJ181/5,BJ181)</f>
        <v>0</v>
      </c>
    </row>
    <row r="182" customFormat="false" ht="15" hidden="false" customHeight="false" outlineLevel="0" collapsed="false">
      <c r="A182" s="64" t="n">
        <v>180</v>
      </c>
      <c r="B182" s="65" t="s">
        <v>12</v>
      </c>
      <c r="C182" s="79"/>
      <c r="D182" s="79"/>
      <c r="E182" s="50"/>
      <c r="F182" s="44"/>
      <c r="G182" s="44"/>
      <c r="H182" s="44"/>
      <c r="I182" s="44"/>
      <c r="J182" s="44"/>
      <c r="K182" s="44"/>
      <c r="L182" s="44"/>
      <c r="M182" s="44"/>
      <c r="N182" s="44"/>
      <c r="O182" s="44"/>
      <c r="P182" s="44"/>
      <c r="Q182" s="44"/>
      <c r="R182" s="44"/>
      <c r="S182" s="44"/>
      <c r="T182" s="44"/>
      <c r="U182" s="44"/>
      <c r="V182" s="44"/>
      <c r="W182" s="44"/>
      <c r="X182" s="67" t="n">
        <f aca="false">F182</f>
        <v>0</v>
      </c>
      <c r="Y182" s="67" t="n">
        <f aca="false">I182</f>
        <v>0</v>
      </c>
      <c r="Z182" s="67" t="n">
        <f aca="false">L182</f>
        <v>0</v>
      </c>
      <c r="AA182" s="67" t="n">
        <f aca="false">O182</f>
        <v>0</v>
      </c>
      <c r="AB182" s="67" t="n">
        <f aca="false">R182</f>
        <v>0</v>
      </c>
      <c r="AC182" s="67" t="n">
        <f aca="false">U182</f>
        <v>0</v>
      </c>
      <c r="AD182" s="68" t="n">
        <f aca="false">G182</f>
        <v>0</v>
      </c>
      <c r="AE182" s="68" t="n">
        <f aca="false">J182</f>
        <v>0</v>
      </c>
      <c r="AF182" s="68" t="n">
        <f aca="false">M182</f>
        <v>0</v>
      </c>
      <c r="AG182" s="68" t="n">
        <f aca="false">P182</f>
        <v>0</v>
      </c>
      <c r="AH182" s="68" t="n">
        <f aca="false">S182</f>
        <v>0</v>
      </c>
      <c r="AI182" s="68" t="n">
        <f aca="false">V182</f>
        <v>0</v>
      </c>
      <c r="AJ182" s="69" t="n">
        <f aca="false">H182</f>
        <v>0</v>
      </c>
      <c r="AK182" s="69" t="n">
        <f aca="false">K182</f>
        <v>0</v>
      </c>
      <c r="AL182" s="69" t="n">
        <f aca="false">N182</f>
        <v>0</v>
      </c>
      <c r="AM182" s="69" t="n">
        <f aca="false">Q182</f>
        <v>0</v>
      </c>
      <c r="AN182" s="69" t="n">
        <f aca="false">T182</f>
        <v>0</v>
      </c>
      <c r="AO182" s="69" t="n">
        <f aca="false">W182</f>
        <v>0</v>
      </c>
      <c r="AP182" s="70" t="n">
        <f aca="false">IFERROR(LARGE(AD182:AI182,1),0)</f>
        <v>0</v>
      </c>
      <c r="AQ182" s="70" t="n">
        <f aca="false">IFERROR(LARGE(AD182:AI182,2),0)</f>
        <v>0</v>
      </c>
      <c r="AR182" s="70" t="n">
        <f aca="false">IFERROR(LARGE(AD182:AI182,3),0)</f>
        <v>0</v>
      </c>
      <c r="AS182" s="70" t="n">
        <f aca="false">IFERROR(LARGE(AD182:AI182,4),0)</f>
        <v>0</v>
      </c>
      <c r="AT182" s="70" t="n">
        <f aca="false">IFERROR(LARGE(AD182:AI182,5),0)</f>
        <v>0</v>
      </c>
      <c r="AU182" s="71" t="n">
        <f aca="false">IFERROR(INDEX(X182:AC182,SMALL(IF(AD182:AI182=AV182,COLUMN(AD182:AI182)-COLUMN(AD182)+1),COUNTIF(AP182:AP182,AV182))),0)</f>
        <v>0</v>
      </c>
      <c r="AV182" s="71" t="n">
        <f aca="false">IFERROR(LARGE(AD182:AI182,1),0)</f>
        <v>0</v>
      </c>
      <c r="AW182" s="71" t="n">
        <f aca="false">IFERROR(INDEX(AJ182:AO182,SMALL(IF(AD182:AI182=AV182,COLUMN(AD182:AI182)-COLUMN(AD182)+1),COUNTIF(AP182:AP182,AV182))),0)</f>
        <v>0</v>
      </c>
      <c r="AX182" s="72" t="n">
        <f aca="false">IFERROR(INDEX(X182:AC182,SMALL(IF(AD182:AI182=AY182,COLUMN(AD182:AI182)-COLUMN(AD182)+1),COUNTIF(AP182:AQ182,AY182))),0)</f>
        <v>0</v>
      </c>
      <c r="AY182" s="72" t="n">
        <f aca="false">IFERROR(LARGE(AD182:AI182,2),0)</f>
        <v>0</v>
      </c>
      <c r="AZ182" s="73" t="n">
        <f aca="false">IFERROR(INDEX(AJ182:AO182,SMALL(IF(AD182:AI182=AY182,COLUMN(AD182:AI182)-COLUMN(AD182)+1),COUNTIF(AP182:AQ182,AY182))),0)</f>
        <v>0</v>
      </c>
      <c r="BA182" s="74" t="n">
        <f aca="false">IFERROR(INDEX(X182:AC182,SMALL(IF(AD182:AI182=BB182,COLUMN(AD182:AI182)-COLUMN(AD182)+1),COUNTIF(AP182:AR182,BB182))),0)</f>
        <v>0</v>
      </c>
      <c r="BB182" s="74" t="n">
        <f aca="false">IFERROR(LARGE(AD182:AI182,3),0)</f>
        <v>0</v>
      </c>
      <c r="BC182" s="74" t="n">
        <f aca="false">IFERROR(INDEX(AJ182:AO182,SMALL(IF(AD182:AI182=BB182,COLUMN(AD182:AI182)-COLUMN(AD182)+1),COUNTIF(AP182:AR182,BB182))),0)</f>
        <v>0</v>
      </c>
      <c r="BD182" s="75" t="n">
        <f aca="false">IFERROR(INDEX(X182:AC182,SMALL(IF(AD182:AI182=BE182,COLUMN(AD182:AI182)-COLUMN(AD182)+1),COUNTIF(AP182:AS182,BE182))),0)</f>
        <v>0</v>
      </c>
      <c r="BE182" s="75" t="n">
        <f aca="false">IFERROR(LARGE(AD182:AI182,4),0)</f>
        <v>0</v>
      </c>
      <c r="BF182" s="75" t="n">
        <f aca="false">IFERROR(INDEX(AJ182:AO182,SMALL(IF(AD182:AI182=BE182,COLUMN(AD182:AI182)-COLUMN(AD182)+1),COUNTIF(AP182:AS182,BE182))),0)</f>
        <v>0</v>
      </c>
      <c r="BG182" s="76" t="n">
        <f aca="false">IFERROR(INDEX(X182:AC182,SMALL(IF(AD182:AI182=BH182,COLUMN(AD182:AI182)-COLUMN(AD182)+1),COUNTIF(AP182:AT182,BH182))),0)</f>
        <v>0</v>
      </c>
      <c r="BH182" s="76" t="n">
        <f aca="false">IFERROR(LARGE(AD182:AI182,5),0)</f>
        <v>0</v>
      </c>
      <c r="BI182" s="76" t="n">
        <f aca="false">IFERROR(INDEX(AJ182:AO182,SMALL(IF(AD182:AI182=BH182,COLUMN(AD182:AI182)-COLUMN(AD182)+1),COUNTIF(AP182:AT182,BH182))),0)</f>
        <v>0</v>
      </c>
      <c r="BJ182" s="77" t="n">
        <f aca="false">IF(COUNTIF(AD182:AI182,0)=0,IF(COUNTIFS(AD182:AI182,"*F*")=0,SUM(LARGE(AD182:AI182,{1,2,3,4,5})),IF(COUNTIFS(AD182:AI182,"*F*")=1,SUM(LARGE(AD182:AI182,{1,2,3,4,5})),IF(COUNTIFS(AD182:AI182,"*F*")=2,"C",IF(COUNTIFS(AD182:AI182,"*F*")&gt;2,"F")))),IF(COUNTIFS(AD182:AH182,"*F*")=0,SUM(AD182:AH182),IF(COUNTIFS(AD182:AH182,"*F*")=1,"C",IF(COUNTIFS(AD182:AH182,"*F*")&gt;=2,"F"))))</f>
        <v>0</v>
      </c>
      <c r="BK182" s="78" t="n">
        <f aca="false">IFERROR(BJ182/5,BJ182)</f>
        <v>0</v>
      </c>
    </row>
    <row r="183" customFormat="false" ht="15" hidden="false" customHeight="false" outlineLevel="0" collapsed="false">
      <c r="A183" s="64" t="n">
        <v>181</v>
      </c>
      <c r="B183" s="65" t="s">
        <v>12</v>
      </c>
      <c r="C183" s="79"/>
      <c r="D183" s="79"/>
      <c r="E183" s="50"/>
      <c r="F183" s="44"/>
      <c r="G183" s="44"/>
      <c r="H183" s="44"/>
      <c r="I183" s="44"/>
      <c r="J183" s="44"/>
      <c r="K183" s="44"/>
      <c r="L183" s="44"/>
      <c r="M183" s="44"/>
      <c r="N183" s="44"/>
      <c r="O183" s="44"/>
      <c r="P183" s="44"/>
      <c r="Q183" s="44"/>
      <c r="R183" s="44"/>
      <c r="S183" s="44"/>
      <c r="T183" s="44"/>
      <c r="U183" s="44"/>
      <c r="V183" s="44"/>
      <c r="W183" s="44"/>
      <c r="X183" s="67" t="n">
        <f aca="false">F183</f>
        <v>0</v>
      </c>
      <c r="Y183" s="67" t="n">
        <f aca="false">I183</f>
        <v>0</v>
      </c>
      <c r="Z183" s="67" t="n">
        <f aca="false">L183</f>
        <v>0</v>
      </c>
      <c r="AA183" s="67" t="n">
        <f aca="false">O183</f>
        <v>0</v>
      </c>
      <c r="AB183" s="67" t="n">
        <f aca="false">R183</f>
        <v>0</v>
      </c>
      <c r="AC183" s="67" t="n">
        <f aca="false">U183</f>
        <v>0</v>
      </c>
      <c r="AD183" s="68" t="n">
        <f aca="false">G183</f>
        <v>0</v>
      </c>
      <c r="AE183" s="68" t="n">
        <f aca="false">J183</f>
        <v>0</v>
      </c>
      <c r="AF183" s="68" t="n">
        <f aca="false">M183</f>
        <v>0</v>
      </c>
      <c r="AG183" s="68" t="n">
        <f aca="false">P183</f>
        <v>0</v>
      </c>
      <c r="AH183" s="68" t="n">
        <f aca="false">S183</f>
        <v>0</v>
      </c>
      <c r="AI183" s="68" t="n">
        <f aca="false">V183</f>
        <v>0</v>
      </c>
      <c r="AJ183" s="69" t="n">
        <f aca="false">H183</f>
        <v>0</v>
      </c>
      <c r="AK183" s="69" t="n">
        <f aca="false">K183</f>
        <v>0</v>
      </c>
      <c r="AL183" s="69" t="n">
        <f aca="false">N183</f>
        <v>0</v>
      </c>
      <c r="AM183" s="69" t="n">
        <f aca="false">Q183</f>
        <v>0</v>
      </c>
      <c r="AN183" s="69" t="n">
        <f aca="false">T183</f>
        <v>0</v>
      </c>
      <c r="AO183" s="69" t="n">
        <f aca="false">W183</f>
        <v>0</v>
      </c>
      <c r="AP183" s="70" t="n">
        <f aca="false">IFERROR(LARGE(AD183:AI183,1),0)</f>
        <v>0</v>
      </c>
      <c r="AQ183" s="70" t="n">
        <f aca="false">IFERROR(LARGE(AD183:AI183,2),0)</f>
        <v>0</v>
      </c>
      <c r="AR183" s="70" t="n">
        <f aca="false">IFERROR(LARGE(AD183:AI183,3),0)</f>
        <v>0</v>
      </c>
      <c r="AS183" s="70" t="n">
        <f aca="false">IFERROR(LARGE(AD183:AI183,4),0)</f>
        <v>0</v>
      </c>
      <c r="AT183" s="70" t="n">
        <f aca="false">IFERROR(LARGE(AD183:AI183,5),0)</f>
        <v>0</v>
      </c>
      <c r="AU183" s="71" t="n">
        <f aca="false">IFERROR(INDEX(X183:AC183,SMALL(IF(AD183:AI183=AV183,COLUMN(AD183:AI183)-COLUMN(AD183)+1),COUNTIF(AP183:AP183,AV183))),0)</f>
        <v>0</v>
      </c>
      <c r="AV183" s="71" t="n">
        <f aca="false">IFERROR(LARGE(AD183:AI183,1),0)</f>
        <v>0</v>
      </c>
      <c r="AW183" s="71" t="n">
        <f aca="false">IFERROR(INDEX(AJ183:AO183,SMALL(IF(AD183:AI183=AV183,COLUMN(AD183:AI183)-COLUMN(AD183)+1),COUNTIF(AP183:AP183,AV183))),0)</f>
        <v>0</v>
      </c>
      <c r="AX183" s="72" t="n">
        <f aca="false">IFERROR(INDEX(X183:AC183,SMALL(IF(AD183:AI183=AY183,COLUMN(AD183:AI183)-COLUMN(AD183)+1),COUNTIF(AP183:AQ183,AY183))),0)</f>
        <v>0</v>
      </c>
      <c r="AY183" s="72" t="n">
        <f aca="false">IFERROR(LARGE(AD183:AI183,2),0)</f>
        <v>0</v>
      </c>
      <c r="AZ183" s="73" t="n">
        <f aca="false">IFERROR(INDEX(AJ183:AO183,SMALL(IF(AD183:AI183=AY183,COLUMN(AD183:AI183)-COLUMN(AD183)+1),COUNTIF(AP183:AQ183,AY183))),0)</f>
        <v>0</v>
      </c>
      <c r="BA183" s="74" t="n">
        <f aca="false">IFERROR(INDEX(X183:AC183,SMALL(IF(AD183:AI183=BB183,COLUMN(AD183:AI183)-COLUMN(AD183)+1),COUNTIF(AP183:AR183,BB183))),0)</f>
        <v>0</v>
      </c>
      <c r="BB183" s="74" t="n">
        <f aca="false">IFERROR(LARGE(AD183:AI183,3),0)</f>
        <v>0</v>
      </c>
      <c r="BC183" s="74" t="n">
        <f aca="false">IFERROR(INDEX(AJ183:AO183,SMALL(IF(AD183:AI183=BB183,COLUMN(AD183:AI183)-COLUMN(AD183)+1),COUNTIF(AP183:AR183,BB183))),0)</f>
        <v>0</v>
      </c>
      <c r="BD183" s="75" t="n">
        <f aca="false">IFERROR(INDEX(X183:AC183,SMALL(IF(AD183:AI183=BE183,COLUMN(AD183:AI183)-COLUMN(AD183)+1),COUNTIF(AP183:AS183,BE183))),0)</f>
        <v>0</v>
      </c>
      <c r="BE183" s="75" t="n">
        <f aca="false">IFERROR(LARGE(AD183:AI183,4),0)</f>
        <v>0</v>
      </c>
      <c r="BF183" s="75" t="n">
        <f aca="false">IFERROR(INDEX(AJ183:AO183,SMALL(IF(AD183:AI183=BE183,COLUMN(AD183:AI183)-COLUMN(AD183)+1),COUNTIF(AP183:AS183,BE183))),0)</f>
        <v>0</v>
      </c>
      <c r="BG183" s="76" t="n">
        <f aca="false">IFERROR(INDEX(X183:AC183,SMALL(IF(AD183:AI183=BH183,COLUMN(AD183:AI183)-COLUMN(AD183)+1),COUNTIF(AP183:AT183,BH183))),0)</f>
        <v>0</v>
      </c>
      <c r="BH183" s="76" t="n">
        <f aca="false">IFERROR(LARGE(AD183:AI183,5),0)</f>
        <v>0</v>
      </c>
      <c r="BI183" s="76" t="n">
        <f aca="false">IFERROR(INDEX(AJ183:AO183,SMALL(IF(AD183:AI183=BH183,COLUMN(AD183:AI183)-COLUMN(AD183)+1),COUNTIF(AP183:AT183,BH183))),0)</f>
        <v>0</v>
      </c>
      <c r="BJ183" s="77" t="n">
        <f aca="false">IF(COUNTIF(AD183:AI183,0)=0,IF(COUNTIFS(AD183:AI183,"*F*")=0,SUM(LARGE(AD183:AI183,{1,2,3,4,5})),IF(COUNTIFS(AD183:AI183,"*F*")=1,SUM(LARGE(AD183:AI183,{1,2,3,4,5})),IF(COUNTIFS(AD183:AI183,"*F*")=2,"C",IF(COUNTIFS(AD183:AI183,"*F*")&gt;2,"F")))),IF(COUNTIFS(AD183:AH183,"*F*")=0,SUM(AD183:AH183),IF(COUNTIFS(AD183:AH183,"*F*")=1,"C",IF(COUNTIFS(AD183:AH183,"*F*")&gt;=2,"F"))))</f>
        <v>0</v>
      </c>
      <c r="BK183" s="78" t="n">
        <f aca="false">IFERROR(BJ183/5,BJ183)</f>
        <v>0</v>
      </c>
    </row>
    <row r="184" customFormat="false" ht="15" hidden="false" customHeight="false" outlineLevel="0" collapsed="false">
      <c r="A184" s="64" t="n">
        <v>182</v>
      </c>
      <c r="B184" s="65" t="s">
        <v>12</v>
      </c>
      <c r="C184" s="79"/>
      <c r="D184" s="79"/>
      <c r="E184" s="50"/>
      <c r="F184" s="44"/>
      <c r="G184" s="44"/>
      <c r="H184" s="44"/>
      <c r="I184" s="44"/>
      <c r="J184" s="44"/>
      <c r="K184" s="44"/>
      <c r="L184" s="44"/>
      <c r="M184" s="44"/>
      <c r="N184" s="44"/>
      <c r="O184" s="44"/>
      <c r="P184" s="44"/>
      <c r="Q184" s="44"/>
      <c r="R184" s="44"/>
      <c r="S184" s="44"/>
      <c r="T184" s="44"/>
      <c r="U184" s="44"/>
      <c r="V184" s="44"/>
      <c r="W184" s="44"/>
      <c r="X184" s="67" t="n">
        <f aca="false">F184</f>
        <v>0</v>
      </c>
      <c r="Y184" s="67" t="n">
        <f aca="false">I184</f>
        <v>0</v>
      </c>
      <c r="Z184" s="67" t="n">
        <f aca="false">L184</f>
        <v>0</v>
      </c>
      <c r="AA184" s="67" t="n">
        <f aca="false">O184</f>
        <v>0</v>
      </c>
      <c r="AB184" s="67" t="n">
        <f aca="false">R184</f>
        <v>0</v>
      </c>
      <c r="AC184" s="67" t="n">
        <f aca="false">U184</f>
        <v>0</v>
      </c>
      <c r="AD184" s="68" t="n">
        <f aca="false">G184</f>
        <v>0</v>
      </c>
      <c r="AE184" s="68" t="n">
        <f aca="false">J184</f>
        <v>0</v>
      </c>
      <c r="AF184" s="68" t="n">
        <f aca="false">M184</f>
        <v>0</v>
      </c>
      <c r="AG184" s="68" t="n">
        <f aca="false">P184</f>
        <v>0</v>
      </c>
      <c r="AH184" s="68" t="n">
        <f aca="false">S184</f>
        <v>0</v>
      </c>
      <c r="AI184" s="68" t="n">
        <f aca="false">V184</f>
        <v>0</v>
      </c>
      <c r="AJ184" s="69" t="n">
        <f aca="false">H184</f>
        <v>0</v>
      </c>
      <c r="AK184" s="69" t="n">
        <f aca="false">K184</f>
        <v>0</v>
      </c>
      <c r="AL184" s="69" t="n">
        <f aca="false">N184</f>
        <v>0</v>
      </c>
      <c r="AM184" s="69" t="n">
        <f aca="false">Q184</f>
        <v>0</v>
      </c>
      <c r="AN184" s="69" t="n">
        <f aca="false">T184</f>
        <v>0</v>
      </c>
      <c r="AO184" s="69" t="n">
        <f aca="false">W184</f>
        <v>0</v>
      </c>
      <c r="AP184" s="70" t="n">
        <f aca="false">IFERROR(LARGE(AD184:AI184,1),0)</f>
        <v>0</v>
      </c>
      <c r="AQ184" s="70" t="n">
        <f aca="false">IFERROR(LARGE(AD184:AI184,2),0)</f>
        <v>0</v>
      </c>
      <c r="AR184" s="70" t="n">
        <f aca="false">IFERROR(LARGE(AD184:AI184,3),0)</f>
        <v>0</v>
      </c>
      <c r="AS184" s="70" t="n">
        <f aca="false">IFERROR(LARGE(AD184:AI184,4),0)</f>
        <v>0</v>
      </c>
      <c r="AT184" s="70" t="n">
        <f aca="false">IFERROR(LARGE(AD184:AI184,5),0)</f>
        <v>0</v>
      </c>
      <c r="AU184" s="71" t="n">
        <f aca="false">IFERROR(INDEX(X184:AC184,SMALL(IF(AD184:AI184=AV184,COLUMN(AD184:AI184)-COLUMN(AD184)+1),COUNTIF(AP184:AP184,AV184))),0)</f>
        <v>0</v>
      </c>
      <c r="AV184" s="71" t="n">
        <f aca="false">IFERROR(LARGE(AD184:AI184,1),0)</f>
        <v>0</v>
      </c>
      <c r="AW184" s="71" t="n">
        <f aca="false">IFERROR(INDEX(AJ184:AO184,SMALL(IF(AD184:AI184=AV184,COLUMN(AD184:AI184)-COLUMN(AD184)+1),COUNTIF(AP184:AP184,AV184))),0)</f>
        <v>0</v>
      </c>
      <c r="AX184" s="72" t="n">
        <f aca="false">IFERROR(INDEX(X184:AC184,SMALL(IF(AD184:AI184=AY184,COLUMN(AD184:AI184)-COLUMN(AD184)+1),COUNTIF(AP184:AQ184,AY184))),0)</f>
        <v>0</v>
      </c>
      <c r="AY184" s="72" t="n">
        <f aca="false">IFERROR(LARGE(AD184:AI184,2),0)</f>
        <v>0</v>
      </c>
      <c r="AZ184" s="73" t="n">
        <f aca="false">IFERROR(INDEX(AJ184:AO184,SMALL(IF(AD184:AI184=AY184,COLUMN(AD184:AI184)-COLUMN(AD184)+1),COUNTIF(AP184:AQ184,AY184))),0)</f>
        <v>0</v>
      </c>
      <c r="BA184" s="74" t="n">
        <f aca="false">IFERROR(INDEX(X184:AC184,SMALL(IF(AD184:AI184=BB184,COLUMN(AD184:AI184)-COLUMN(AD184)+1),COUNTIF(AP184:AR184,BB184))),0)</f>
        <v>0</v>
      </c>
      <c r="BB184" s="74" t="n">
        <f aca="false">IFERROR(LARGE(AD184:AI184,3),0)</f>
        <v>0</v>
      </c>
      <c r="BC184" s="74" t="n">
        <f aca="false">IFERROR(INDEX(AJ184:AO184,SMALL(IF(AD184:AI184=BB184,COLUMN(AD184:AI184)-COLUMN(AD184)+1),COUNTIF(AP184:AR184,BB184))),0)</f>
        <v>0</v>
      </c>
      <c r="BD184" s="75" t="n">
        <f aca="false">IFERROR(INDEX(X184:AC184,SMALL(IF(AD184:AI184=BE184,COLUMN(AD184:AI184)-COLUMN(AD184)+1),COUNTIF(AP184:AS184,BE184))),0)</f>
        <v>0</v>
      </c>
      <c r="BE184" s="75" t="n">
        <f aca="false">IFERROR(LARGE(AD184:AI184,4),0)</f>
        <v>0</v>
      </c>
      <c r="BF184" s="75" t="n">
        <f aca="false">IFERROR(INDEX(AJ184:AO184,SMALL(IF(AD184:AI184=BE184,COLUMN(AD184:AI184)-COLUMN(AD184)+1),COUNTIF(AP184:AS184,BE184))),0)</f>
        <v>0</v>
      </c>
      <c r="BG184" s="76" t="n">
        <f aca="false">IFERROR(INDEX(X184:AC184,SMALL(IF(AD184:AI184=BH184,COLUMN(AD184:AI184)-COLUMN(AD184)+1),COUNTIF(AP184:AT184,BH184))),0)</f>
        <v>0</v>
      </c>
      <c r="BH184" s="76" t="n">
        <f aca="false">IFERROR(LARGE(AD184:AI184,5),0)</f>
        <v>0</v>
      </c>
      <c r="BI184" s="76" t="n">
        <f aca="false">IFERROR(INDEX(AJ184:AO184,SMALL(IF(AD184:AI184=BH184,COLUMN(AD184:AI184)-COLUMN(AD184)+1),COUNTIF(AP184:AT184,BH184))),0)</f>
        <v>0</v>
      </c>
      <c r="BJ184" s="77" t="n">
        <f aca="false">IF(COUNTIF(AD184:AI184,0)=0,IF(COUNTIFS(AD184:AI184,"*F*")=0,SUM(LARGE(AD184:AI184,{1,2,3,4,5})),IF(COUNTIFS(AD184:AI184,"*F*")=1,SUM(LARGE(AD184:AI184,{1,2,3,4,5})),IF(COUNTIFS(AD184:AI184,"*F*")=2,"C",IF(COUNTIFS(AD184:AI184,"*F*")&gt;2,"F")))),IF(COUNTIFS(AD184:AH184,"*F*")=0,SUM(AD184:AH184),IF(COUNTIFS(AD184:AH184,"*F*")=1,"C",IF(COUNTIFS(AD184:AH184,"*F*")&gt;=2,"F"))))</f>
        <v>0</v>
      </c>
      <c r="BK184" s="78" t="n">
        <f aca="false">IFERROR(BJ184/5,BJ184)</f>
        <v>0</v>
      </c>
    </row>
    <row r="185" customFormat="false" ht="15" hidden="false" customHeight="false" outlineLevel="0" collapsed="false">
      <c r="A185" s="64" t="n">
        <v>183</v>
      </c>
      <c r="B185" s="65" t="s">
        <v>12</v>
      </c>
      <c r="C185" s="79"/>
      <c r="D185" s="79"/>
      <c r="E185" s="50"/>
      <c r="F185" s="44"/>
      <c r="G185" s="44"/>
      <c r="H185" s="44"/>
      <c r="I185" s="44"/>
      <c r="J185" s="44"/>
      <c r="K185" s="44"/>
      <c r="L185" s="44"/>
      <c r="M185" s="44"/>
      <c r="N185" s="44"/>
      <c r="O185" s="44"/>
      <c r="P185" s="44"/>
      <c r="Q185" s="44"/>
      <c r="R185" s="44"/>
      <c r="S185" s="44"/>
      <c r="T185" s="44"/>
      <c r="U185" s="44"/>
      <c r="V185" s="44"/>
      <c r="W185" s="44"/>
      <c r="X185" s="67" t="n">
        <f aca="false">F185</f>
        <v>0</v>
      </c>
      <c r="Y185" s="67" t="n">
        <f aca="false">I185</f>
        <v>0</v>
      </c>
      <c r="Z185" s="67" t="n">
        <f aca="false">L185</f>
        <v>0</v>
      </c>
      <c r="AA185" s="67" t="n">
        <f aca="false">O185</f>
        <v>0</v>
      </c>
      <c r="AB185" s="67" t="n">
        <f aca="false">R185</f>
        <v>0</v>
      </c>
      <c r="AC185" s="67" t="n">
        <f aca="false">U185</f>
        <v>0</v>
      </c>
      <c r="AD185" s="68" t="n">
        <f aca="false">G185</f>
        <v>0</v>
      </c>
      <c r="AE185" s="68" t="n">
        <f aca="false">J185</f>
        <v>0</v>
      </c>
      <c r="AF185" s="68" t="n">
        <f aca="false">M185</f>
        <v>0</v>
      </c>
      <c r="AG185" s="68" t="n">
        <f aca="false">P185</f>
        <v>0</v>
      </c>
      <c r="AH185" s="68" t="n">
        <f aca="false">S185</f>
        <v>0</v>
      </c>
      <c r="AI185" s="68" t="n">
        <f aca="false">V185</f>
        <v>0</v>
      </c>
      <c r="AJ185" s="69" t="n">
        <f aca="false">H185</f>
        <v>0</v>
      </c>
      <c r="AK185" s="69" t="n">
        <f aca="false">K185</f>
        <v>0</v>
      </c>
      <c r="AL185" s="69" t="n">
        <f aca="false">N185</f>
        <v>0</v>
      </c>
      <c r="AM185" s="69" t="n">
        <f aca="false">Q185</f>
        <v>0</v>
      </c>
      <c r="AN185" s="69" t="n">
        <f aca="false">T185</f>
        <v>0</v>
      </c>
      <c r="AO185" s="69" t="n">
        <f aca="false">W185</f>
        <v>0</v>
      </c>
      <c r="AP185" s="70" t="n">
        <f aca="false">IFERROR(LARGE(AD185:AI185,1),0)</f>
        <v>0</v>
      </c>
      <c r="AQ185" s="70" t="n">
        <f aca="false">IFERROR(LARGE(AD185:AI185,2),0)</f>
        <v>0</v>
      </c>
      <c r="AR185" s="70" t="n">
        <f aca="false">IFERROR(LARGE(AD185:AI185,3),0)</f>
        <v>0</v>
      </c>
      <c r="AS185" s="70" t="n">
        <f aca="false">IFERROR(LARGE(AD185:AI185,4),0)</f>
        <v>0</v>
      </c>
      <c r="AT185" s="70" t="n">
        <f aca="false">IFERROR(LARGE(AD185:AI185,5),0)</f>
        <v>0</v>
      </c>
      <c r="AU185" s="71" t="n">
        <f aca="false">IFERROR(INDEX(X185:AC185,SMALL(IF(AD185:AI185=AV185,COLUMN(AD185:AI185)-COLUMN(AD185)+1),COUNTIF(AP185:AP185,AV185))),0)</f>
        <v>0</v>
      </c>
      <c r="AV185" s="71" t="n">
        <f aca="false">IFERROR(LARGE(AD185:AI185,1),0)</f>
        <v>0</v>
      </c>
      <c r="AW185" s="71" t="n">
        <f aca="false">IFERROR(INDEX(AJ185:AO185,SMALL(IF(AD185:AI185=AV185,COLUMN(AD185:AI185)-COLUMN(AD185)+1),COUNTIF(AP185:AP185,AV185))),0)</f>
        <v>0</v>
      </c>
      <c r="AX185" s="72" t="n">
        <f aca="false">IFERROR(INDEX(X185:AC185,SMALL(IF(AD185:AI185=AY185,COLUMN(AD185:AI185)-COLUMN(AD185)+1),COUNTIF(AP185:AQ185,AY185))),0)</f>
        <v>0</v>
      </c>
      <c r="AY185" s="72" t="n">
        <f aca="false">IFERROR(LARGE(AD185:AI185,2),0)</f>
        <v>0</v>
      </c>
      <c r="AZ185" s="73" t="n">
        <f aca="false">IFERROR(INDEX(AJ185:AO185,SMALL(IF(AD185:AI185=AY185,COLUMN(AD185:AI185)-COLUMN(AD185)+1),COUNTIF(AP185:AQ185,AY185))),0)</f>
        <v>0</v>
      </c>
      <c r="BA185" s="74" t="n">
        <f aca="false">IFERROR(INDEX(X185:AC185,SMALL(IF(AD185:AI185=BB185,COLUMN(AD185:AI185)-COLUMN(AD185)+1),COUNTIF(AP185:AR185,BB185))),0)</f>
        <v>0</v>
      </c>
      <c r="BB185" s="74" t="n">
        <f aca="false">IFERROR(LARGE(AD185:AI185,3),0)</f>
        <v>0</v>
      </c>
      <c r="BC185" s="74" t="n">
        <f aca="false">IFERROR(INDEX(AJ185:AO185,SMALL(IF(AD185:AI185=BB185,COLUMN(AD185:AI185)-COLUMN(AD185)+1),COUNTIF(AP185:AR185,BB185))),0)</f>
        <v>0</v>
      </c>
      <c r="BD185" s="75" t="n">
        <f aca="false">IFERROR(INDEX(X185:AC185,SMALL(IF(AD185:AI185=BE185,COLUMN(AD185:AI185)-COLUMN(AD185)+1),COUNTIF(AP185:AS185,BE185))),0)</f>
        <v>0</v>
      </c>
      <c r="BE185" s="75" t="n">
        <f aca="false">IFERROR(LARGE(AD185:AI185,4),0)</f>
        <v>0</v>
      </c>
      <c r="BF185" s="75" t="n">
        <f aca="false">IFERROR(INDEX(AJ185:AO185,SMALL(IF(AD185:AI185=BE185,COLUMN(AD185:AI185)-COLUMN(AD185)+1),COUNTIF(AP185:AS185,BE185))),0)</f>
        <v>0</v>
      </c>
      <c r="BG185" s="76" t="n">
        <f aca="false">IFERROR(INDEX(X185:AC185,SMALL(IF(AD185:AI185=BH185,COLUMN(AD185:AI185)-COLUMN(AD185)+1),COUNTIF(AP185:AT185,BH185))),0)</f>
        <v>0</v>
      </c>
      <c r="BH185" s="76" t="n">
        <f aca="false">IFERROR(LARGE(AD185:AI185,5),0)</f>
        <v>0</v>
      </c>
      <c r="BI185" s="76" t="n">
        <f aca="false">IFERROR(INDEX(AJ185:AO185,SMALL(IF(AD185:AI185=BH185,COLUMN(AD185:AI185)-COLUMN(AD185)+1),COUNTIF(AP185:AT185,BH185))),0)</f>
        <v>0</v>
      </c>
      <c r="BJ185" s="77" t="n">
        <f aca="false">IF(COUNTIF(AD185:AI185,0)=0,IF(COUNTIFS(AD185:AI185,"*F*")=0,SUM(LARGE(AD185:AI185,{1,2,3,4,5})),IF(COUNTIFS(AD185:AI185,"*F*")=1,SUM(LARGE(AD185:AI185,{1,2,3,4,5})),IF(COUNTIFS(AD185:AI185,"*F*")=2,"C",IF(COUNTIFS(AD185:AI185,"*F*")&gt;2,"F")))),IF(COUNTIFS(AD185:AH185,"*F*")=0,SUM(AD185:AH185),IF(COUNTIFS(AD185:AH185,"*F*")=1,"C",IF(COUNTIFS(AD185:AH185,"*F*")&gt;=2,"F"))))</f>
        <v>0</v>
      </c>
      <c r="BK185" s="78" t="n">
        <f aca="false">IFERROR(BJ185/5,BJ185)</f>
        <v>0</v>
      </c>
    </row>
    <row r="186" customFormat="false" ht="15" hidden="false" customHeight="false" outlineLevel="0" collapsed="false">
      <c r="A186" s="64" t="n">
        <v>184</v>
      </c>
      <c r="B186" s="65" t="s">
        <v>12</v>
      </c>
      <c r="C186" s="79"/>
      <c r="D186" s="79"/>
      <c r="E186" s="50"/>
      <c r="F186" s="44"/>
      <c r="G186" s="44"/>
      <c r="H186" s="44"/>
      <c r="I186" s="44"/>
      <c r="J186" s="44"/>
      <c r="K186" s="44"/>
      <c r="L186" s="44"/>
      <c r="M186" s="44"/>
      <c r="N186" s="44"/>
      <c r="O186" s="44"/>
      <c r="P186" s="44"/>
      <c r="Q186" s="44"/>
      <c r="R186" s="44"/>
      <c r="S186" s="44"/>
      <c r="T186" s="44"/>
      <c r="U186" s="44"/>
      <c r="V186" s="44"/>
      <c r="W186" s="44"/>
      <c r="X186" s="67" t="n">
        <f aca="false">F186</f>
        <v>0</v>
      </c>
      <c r="Y186" s="67" t="n">
        <f aca="false">I186</f>
        <v>0</v>
      </c>
      <c r="Z186" s="67" t="n">
        <f aca="false">L186</f>
        <v>0</v>
      </c>
      <c r="AA186" s="67" t="n">
        <f aca="false">O186</f>
        <v>0</v>
      </c>
      <c r="AB186" s="67" t="n">
        <f aca="false">R186</f>
        <v>0</v>
      </c>
      <c r="AC186" s="67" t="n">
        <f aca="false">U186</f>
        <v>0</v>
      </c>
      <c r="AD186" s="68" t="n">
        <f aca="false">G186</f>
        <v>0</v>
      </c>
      <c r="AE186" s="68" t="n">
        <f aca="false">J186</f>
        <v>0</v>
      </c>
      <c r="AF186" s="68" t="n">
        <f aca="false">M186</f>
        <v>0</v>
      </c>
      <c r="AG186" s="68" t="n">
        <f aca="false">P186</f>
        <v>0</v>
      </c>
      <c r="AH186" s="68" t="n">
        <f aca="false">S186</f>
        <v>0</v>
      </c>
      <c r="AI186" s="68" t="n">
        <f aca="false">V186</f>
        <v>0</v>
      </c>
      <c r="AJ186" s="69" t="n">
        <f aca="false">H186</f>
        <v>0</v>
      </c>
      <c r="AK186" s="69" t="n">
        <f aca="false">K186</f>
        <v>0</v>
      </c>
      <c r="AL186" s="69" t="n">
        <f aca="false">N186</f>
        <v>0</v>
      </c>
      <c r="AM186" s="69" t="n">
        <f aca="false">Q186</f>
        <v>0</v>
      </c>
      <c r="AN186" s="69" t="n">
        <f aca="false">T186</f>
        <v>0</v>
      </c>
      <c r="AO186" s="69" t="n">
        <f aca="false">W186</f>
        <v>0</v>
      </c>
      <c r="AP186" s="70" t="n">
        <f aca="false">IFERROR(LARGE(AD186:AI186,1),0)</f>
        <v>0</v>
      </c>
      <c r="AQ186" s="70" t="n">
        <f aca="false">IFERROR(LARGE(AD186:AI186,2),0)</f>
        <v>0</v>
      </c>
      <c r="AR186" s="70" t="n">
        <f aca="false">IFERROR(LARGE(AD186:AI186,3),0)</f>
        <v>0</v>
      </c>
      <c r="AS186" s="70" t="n">
        <f aca="false">IFERROR(LARGE(AD186:AI186,4),0)</f>
        <v>0</v>
      </c>
      <c r="AT186" s="70" t="n">
        <f aca="false">IFERROR(LARGE(AD186:AI186,5),0)</f>
        <v>0</v>
      </c>
      <c r="AU186" s="71" t="n">
        <f aca="false">IFERROR(INDEX(X186:AC186,SMALL(IF(AD186:AI186=AV186,COLUMN(AD186:AI186)-COLUMN(AD186)+1),COUNTIF(AP186:AP186,AV186))),0)</f>
        <v>0</v>
      </c>
      <c r="AV186" s="71" t="n">
        <f aca="false">IFERROR(LARGE(AD186:AI186,1),0)</f>
        <v>0</v>
      </c>
      <c r="AW186" s="71" t="n">
        <f aca="false">IFERROR(INDEX(AJ186:AO186,SMALL(IF(AD186:AI186=AV186,COLUMN(AD186:AI186)-COLUMN(AD186)+1),COUNTIF(AP186:AP186,AV186))),0)</f>
        <v>0</v>
      </c>
      <c r="AX186" s="72" t="n">
        <f aca="false">IFERROR(INDEX(X186:AC186,SMALL(IF(AD186:AI186=AY186,COLUMN(AD186:AI186)-COLUMN(AD186)+1),COUNTIF(AP186:AQ186,AY186))),0)</f>
        <v>0</v>
      </c>
      <c r="AY186" s="72" t="n">
        <f aca="false">IFERROR(LARGE(AD186:AI186,2),0)</f>
        <v>0</v>
      </c>
      <c r="AZ186" s="73" t="n">
        <f aca="false">IFERROR(INDEX(AJ186:AO186,SMALL(IF(AD186:AI186=AY186,COLUMN(AD186:AI186)-COLUMN(AD186)+1),COUNTIF(AP186:AQ186,AY186))),0)</f>
        <v>0</v>
      </c>
      <c r="BA186" s="74" t="n">
        <f aca="false">IFERROR(INDEX(X186:AC186,SMALL(IF(AD186:AI186=BB186,COLUMN(AD186:AI186)-COLUMN(AD186)+1),COUNTIF(AP186:AR186,BB186))),0)</f>
        <v>0</v>
      </c>
      <c r="BB186" s="74" t="n">
        <f aca="false">IFERROR(LARGE(AD186:AI186,3),0)</f>
        <v>0</v>
      </c>
      <c r="BC186" s="74" t="n">
        <f aca="false">IFERROR(INDEX(AJ186:AO186,SMALL(IF(AD186:AI186=BB186,COLUMN(AD186:AI186)-COLUMN(AD186)+1),COUNTIF(AP186:AR186,BB186))),0)</f>
        <v>0</v>
      </c>
      <c r="BD186" s="75" t="n">
        <f aca="false">IFERROR(INDEX(X186:AC186,SMALL(IF(AD186:AI186=BE186,COLUMN(AD186:AI186)-COLUMN(AD186)+1),COUNTIF(AP186:AS186,BE186))),0)</f>
        <v>0</v>
      </c>
      <c r="BE186" s="75" t="n">
        <f aca="false">IFERROR(LARGE(AD186:AI186,4),0)</f>
        <v>0</v>
      </c>
      <c r="BF186" s="75" t="n">
        <f aca="false">IFERROR(INDEX(AJ186:AO186,SMALL(IF(AD186:AI186=BE186,COLUMN(AD186:AI186)-COLUMN(AD186)+1),COUNTIF(AP186:AS186,BE186))),0)</f>
        <v>0</v>
      </c>
      <c r="BG186" s="76" t="n">
        <f aca="false">IFERROR(INDEX(X186:AC186,SMALL(IF(AD186:AI186=BH186,COLUMN(AD186:AI186)-COLUMN(AD186)+1),COUNTIF(AP186:AT186,BH186))),0)</f>
        <v>0</v>
      </c>
      <c r="BH186" s="76" t="n">
        <f aca="false">IFERROR(LARGE(AD186:AI186,5),0)</f>
        <v>0</v>
      </c>
      <c r="BI186" s="76" t="n">
        <f aca="false">IFERROR(INDEX(AJ186:AO186,SMALL(IF(AD186:AI186=BH186,COLUMN(AD186:AI186)-COLUMN(AD186)+1),COUNTIF(AP186:AT186,BH186))),0)</f>
        <v>0</v>
      </c>
      <c r="BJ186" s="77" t="n">
        <f aca="false">IF(COUNTIF(AD186:AI186,0)=0,IF(COUNTIFS(AD186:AI186,"*F*")=0,SUM(LARGE(AD186:AI186,{1,2,3,4,5})),IF(COUNTIFS(AD186:AI186,"*F*")=1,SUM(LARGE(AD186:AI186,{1,2,3,4,5})),IF(COUNTIFS(AD186:AI186,"*F*")=2,"C",IF(COUNTIFS(AD186:AI186,"*F*")&gt;2,"F")))),IF(COUNTIFS(AD186:AH186,"*F*")=0,SUM(AD186:AH186),IF(COUNTIFS(AD186:AH186,"*F*")=1,"C",IF(COUNTIFS(AD186:AH186,"*F*")&gt;=2,"F"))))</f>
        <v>0</v>
      </c>
      <c r="BK186" s="78" t="n">
        <f aca="false">IFERROR(BJ186/5,BJ186)</f>
        <v>0</v>
      </c>
    </row>
    <row r="187" customFormat="false" ht="15" hidden="false" customHeight="false" outlineLevel="0" collapsed="false">
      <c r="A187" s="64" t="n">
        <v>185</v>
      </c>
      <c r="B187" s="65" t="s">
        <v>12</v>
      </c>
      <c r="C187" s="79"/>
      <c r="D187" s="79"/>
      <c r="E187" s="50"/>
      <c r="F187" s="44"/>
      <c r="G187" s="44"/>
      <c r="H187" s="44"/>
      <c r="I187" s="44"/>
      <c r="J187" s="44"/>
      <c r="K187" s="44"/>
      <c r="L187" s="44"/>
      <c r="M187" s="44"/>
      <c r="N187" s="44"/>
      <c r="O187" s="44"/>
      <c r="P187" s="44"/>
      <c r="Q187" s="44"/>
      <c r="R187" s="44"/>
      <c r="S187" s="44"/>
      <c r="T187" s="44"/>
      <c r="U187" s="44"/>
      <c r="V187" s="44"/>
      <c r="W187" s="44"/>
      <c r="X187" s="67" t="n">
        <f aca="false">F187</f>
        <v>0</v>
      </c>
      <c r="Y187" s="67" t="n">
        <f aca="false">I187</f>
        <v>0</v>
      </c>
      <c r="Z187" s="67" t="n">
        <f aca="false">L187</f>
        <v>0</v>
      </c>
      <c r="AA187" s="67" t="n">
        <f aca="false">O187</f>
        <v>0</v>
      </c>
      <c r="AB187" s="67" t="n">
        <f aca="false">R187</f>
        <v>0</v>
      </c>
      <c r="AC187" s="67" t="n">
        <f aca="false">U187</f>
        <v>0</v>
      </c>
      <c r="AD187" s="68" t="n">
        <f aca="false">G187</f>
        <v>0</v>
      </c>
      <c r="AE187" s="68" t="n">
        <f aca="false">J187</f>
        <v>0</v>
      </c>
      <c r="AF187" s="68" t="n">
        <f aca="false">M187</f>
        <v>0</v>
      </c>
      <c r="AG187" s="68" t="n">
        <f aca="false">P187</f>
        <v>0</v>
      </c>
      <c r="AH187" s="68" t="n">
        <f aca="false">S187</f>
        <v>0</v>
      </c>
      <c r="AI187" s="68" t="n">
        <f aca="false">V187</f>
        <v>0</v>
      </c>
      <c r="AJ187" s="69" t="n">
        <f aca="false">H187</f>
        <v>0</v>
      </c>
      <c r="AK187" s="69" t="n">
        <f aca="false">K187</f>
        <v>0</v>
      </c>
      <c r="AL187" s="69" t="n">
        <f aca="false">N187</f>
        <v>0</v>
      </c>
      <c r="AM187" s="69" t="n">
        <f aca="false">Q187</f>
        <v>0</v>
      </c>
      <c r="AN187" s="69" t="n">
        <f aca="false">T187</f>
        <v>0</v>
      </c>
      <c r="AO187" s="69" t="n">
        <f aca="false">W187</f>
        <v>0</v>
      </c>
      <c r="AP187" s="70" t="n">
        <f aca="false">IFERROR(LARGE(AD187:AI187,1),0)</f>
        <v>0</v>
      </c>
      <c r="AQ187" s="70" t="n">
        <f aca="false">IFERROR(LARGE(AD187:AI187,2),0)</f>
        <v>0</v>
      </c>
      <c r="AR187" s="70" t="n">
        <f aca="false">IFERROR(LARGE(AD187:AI187,3),0)</f>
        <v>0</v>
      </c>
      <c r="AS187" s="70" t="n">
        <f aca="false">IFERROR(LARGE(AD187:AI187,4),0)</f>
        <v>0</v>
      </c>
      <c r="AT187" s="70" t="n">
        <f aca="false">IFERROR(LARGE(AD187:AI187,5),0)</f>
        <v>0</v>
      </c>
      <c r="AU187" s="71" t="n">
        <f aca="false">IFERROR(INDEX(X187:AC187,SMALL(IF(AD187:AI187=AV187,COLUMN(AD187:AI187)-COLUMN(AD187)+1),COUNTIF(AP187:AP187,AV187))),0)</f>
        <v>0</v>
      </c>
      <c r="AV187" s="71" t="n">
        <f aca="false">IFERROR(LARGE(AD187:AI187,1),0)</f>
        <v>0</v>
      </c>
      <c r="AW187" s="71" t="n">
        <f aca="false">IFERROR(INDEX(AJ187:AO187,SMALL(IF(AD187:AI187=AV187,COLUMN(AD187:AI187)-COLUMN(AD187)+1),COUNTIF(AP187:AP187,AV187))),0)</f>
        <v>0</v>
      </c>
      <c r="AX187" s="72" t="n">
        <f aca="false">IFERROR(INDEX(X187:AC187,SMALL(IF(AD187:AI187=AY187,COLUMN(AD187:AI187)-COLUMN(AD187)+1),COUNTIF(AP187:AQ187,AY187))),0)</f>
        <v>0</v>
      </c>
      <c r="AY187" s="72" t="n">
        <f aca="false">IFERROR(LARGE(AD187:AI187,2),0)</f>
        <v>0</v>
      </c>
      <c r="AZ187" s="73" t="n">
        <f aca="false">IFERROR(INDEX(AJ187:AO187,SMALL(IF(AD187:AI187=AY187,COLUMN(AD187:AI187)-COLUMN(AD187)+1),COUNTIF(AP187:AQ187,AY187))),0)</f>
        <v>0</v>
      </c>
      <c r="BA187" s="74" t="n">
        <f aca="false">IFERROR(INDEX(X187:AC187,SMALL(IF(AD187:AI187=BB187,COLUMN(AD187:AI187)-COLUMN(AD187)+1),COUNTIF(AP187:AR187,BB187))),0)</f>
        <v>0</v>
      </c>
      <c r="BB187" s="74" t="n">
        <f aca="false">IFERROR(LARGE(AD187:AI187,3),0)</f>
        <v>0</v>
      </c>
      <c r="BC187" s="74" t="n">
        <f aca="false">IFERROR(INDEX(AJ187:AO187,SMALL(IF(AD187:AI187=BB187,COLUMN(AD187:AI187)-COLUMN(AD187)+1),COUNTIF(AP187:AR187,BB187))),0)</f>
        <v>0</v>
      </c>
      <c r="BD187" s="75" t="n">
        <f aca="false">IFERROR(INDEX(X187:AC187,SMALL(IF(AD187:AI187=BE187,COLUMN(AD187:AI187)-COLUMN(AD187)+1),COUNTIF(AP187:AS187,BE187))),0)</f>
        <v>0</v>
      </c>
      <c r="BE187" s="75" t="n">
        <f aca="false">IFERROR(LARGE(AD187:AI187,4),0)</f>
        <v>0</v>
      </c>
      <c r="BF187" s="75" t="n">
        <f aca="false">IFERROR(INDEX(AJ187:AO187,SMALL(IF(AD187:AI187=BE187,COLUMN(AD187:AI187)-COLUMN(AD187)+1),COUNTIF(AP187:AS187,BE187))),0)</f>
        <v>0</v>
      </c>
      <c r="BG187" s="76" t="n">
        <f aca="false">IFERROR(INDEX(X187:AC187,SMALL(IF(AD187:AI187=BH187,COLUMN(AD187:AI187)-COLUMN(AD187)+1),COUNTIF(AP187:AT187,BH187))),0)</f>
        <v>0</v>
      </c>
      <c r="BH187" s="76" t="n">
        <f aca="false">IFERROR(LARGE(AD187:AI187,5),0)</f>
        <v>0</v>
      </c>
      <c r="BI187" s="76" t="n">
        <f aca="false">IFERROR(INDEX(AJ187:AO187,SMALL(IF(AD187:AI187=BH187,COLUMN(AD187:AI187)-COLUMN(AD187)+1),COUNTIF(AP187:AT187,BH187))),0)</f>
        <v>0</v>
      </c>
      <c r="BJ187" s="77" t="n">
        <f aca="false">IF(COUNTIF(AD187:AI187,0)=0,IF(COUNTIFS(AD187:AI187,"*F*")=0,SUM(LARGE(AD187:AI187,{1,2,3,4,5})),IF(COUNTIFS(AD187:AI187,"*F*")=1,SUM(LARGE(AD187:AI187,{1,2,3,4,5})),IF(COUNTIFS(AD187:AI187,"*F*")=2,"C",IF(COUNTIFS(AD187:AI187,"*F*")&gt;2,"F")))),IF(COUNTIFS(AD187:AH187,"*F*")=0,SUM(AD187:AH187),IF(COUNTIFS(AD187:AH187,"*F*")=1,"C",IF(COUNTIFS(AD187:AH187,"*F*")&gt;=2,"F"))))</f>
        <v>0</v>
      </c>
      <c r="BK187" s="78" t="n">
        <f aca="false">IFERROR(BJ187/5,BJ187)</f>
        <v>0</v>
      </c>
    </row>
    <row r="188" customFormat="false" ht="15" hidden="false" customHeight="false" outlineLevel="0" collapsed="false">
      <c r="A188" s="64" t="n">
        <v>186</v>
      </c>
      <c r="B188" s="65" t="s">
        <v>12</v>
      </c>
      <c r="C188" s="79"/>
      <c r="D188" s="79"/>
      <c r="E188" s="50"/>
      <c r="F188" s="44"/>
      <c r="G188" s="44"/>
      <c r="H188" s="44"/>
      <c r="I188" s="44"/>
      <c r="J188" s="44"/>
      <c r="K188" s="44"/>
      <c r="L188" s="44"/>
      <c r="M188" s="44"/>
      <c r="N188" s="44"/>
      <c r="O188" s="44"/>
      <c r="P188" s="44"/>
      <c r="Q188" s="44"/>
      <c r="R188" s="44"/>
      <c r="S188" s="44"/>
      <c r="T188" s="44"/>
      <c r="U188" s="44"/>
      <c r="V188" s="44"/>
      <c r="W188" s="44"/>
      <c r="X188" s="67" t="n">
        <f aca="false">F188</f>
        <v>0</v>
      </c>
      <c r="Y188" s="67" t="n">
        <f aca="false">I188</f>
        <v>0</v>
      </c>
      <c r="Z188" s="67" t="n">
        <f aca="false">L188</f>
        <v>0</v>
      </c>
      <c r="AA188" s="67" t="n">
        <f aca="false">O188</f>
        <v>0</v>
      </c>
      <c r="AB188" s="67" t="n">
        <f aca="false">R188</f>
        <v>0</v>
      </c>
      <c r="AC188" s="67" t="n">
        <f aca="false">U188</f>
        <v>0</v>
      </c>
      <c r="AD188" s="68" t="n">
        <f aca="false">G188</f>
        <v>0</v>
      </c>
      <c r="AE188" s="68" t="n">
        <f aca="false">J188</f>
        <v>0</v>
      </c>
      <c r="AF188" s="68" t="n">
        <f aca="false">M188</f>
        <v>0</v>
      </c>
      <c r="AG188" s="68" t="n">
        <f aca="false">P188</f>
        <v>0</v>
      </c>
      <c r="AH188" s="68" t="n">
        <f aca="false">S188</f>
        <v>0</v>
      </c>
      <c r="AI188" s="68" t="n">
        <f aca="false">V188</f>
        <v>0</v>
      </c>
      <c r="AJ188" s="69" t="n">
        <f aca="false">H188</f>
        <v>0</v>
      </c>
      <c r="AK188" s="69" t="n">
        <f aca="false">K188</f>
        <v>0</v>
      </c>
      <c r="AL188" s="69" t="n">
        <f aca="false">N188</f>
        <v>0</v>
      </c>
      <c r="AM188" s="69" t="n">
        <f aca="false">Q188</f>
        <v>0</v>
      </c>
      <c r="AN188" s="69" t="n">
        <f aca="false">T188</f>
        <v>0</v>
      </c>
      <c r="AO188" s="69" t="n">
        <f aca="false">W188</f>
        <v>0</v>
      </c>
      <c r="AP188" s="70" t="n">
        <f aca="false">IFERROR(LARGE(AD188:AI188,1),0)</f>
        <v>0</v>
      </c>
      <c r="AQ188" s="70" t="n">
        <f aca="false">IFERROR(LARGE(AD188:AI188,2),0)</f>
        <v>0</v>
      </c>
      <c r="AR188" s="70" t="n">
        <f aca="false">IFERROR(LARGE(AD188:AI188,3),0)</f>
        <v>0</v>
      </c>
      <c r="AS188" s="70" t="n">
        <f aca="false">IFERROR(LARGE(AD188:AI188,4),0)</f>
        <v>0</v>
      </c>
      <c r="AT188" s="70" t="n">
        <f aca="false">IFERROR(LARGE(AD188:AI188,5),0)</f>
        <v>0</v>
      </c>
      <c r="AU188" s="71" t="n">
        <f aca="false">IFERROR(INDEX(X188:AC188,SMALL(IF(AD188:AI188=AV188,COLUMN(AD188:AI188)-COLUMN(AD188)+1),COUNTIF(AP188:AP188,AV188))),0)</f>
        <v>0</v>
      </c>
      <c r="AV188" s="71" t="n">
        <f aca="false">IFERROR(LARGE(AD188:AI188,1),0)</f>
        <v>0</v>
      </c>
      <c r="AW188" s="71" t="n">
        <f aca="false">IFERROR(INDEX(AJ188:AO188,SMALL(IF(AD188:AI188=AV188,COLUMN(AD188:AI188)-COLUMN(AD188)+1),COUNTIF(AP188:AP188,AV188))),0)</f>
        <v>0</v>
      </c>
      <c r="AX188" s="72" t="n">
        <f aca="false">IFERROR(INDEX(X188:AC188,SMALL(IF(AD188:AI188=AY188,COLUMN(AD188:AI188)-COLUMN(AD188)+1),COUNTIF(AP188:AQ188,AY188))),0)</f>
        <v>0</v>
      </c>
      <c r="AY188" s="72" t="n">
        <f aca="false">IFERROR(LARGE(AD188:AI188,2),0)</f>
        <v>0</v>
      </c>
      <c r="AZ188" s="73" t="n">
        <f aca="false">IFERROR(INDEX(AJ188:AO188,SMALL(IF(AD188:AI188=AY188,COLUMN(AD188:AI188)-COLUMN(AD188)+1),COUNTIF(AP188:AQ188,AY188))),0)</f>
        <v>0</v>
      </c>
      <c r="BA188" s="74" t="n">
        <f aca="false">IFERROR(INDEX(X188:AC188,SMALL(IF(AD188:AI188=BB188,COLUMN(AD188:AI188)-COLUMN(AD188)+1),COUNTIF(AP188:AR188,BB188))),0)</f>
        <v>0</v>
      </c>
      <c r="BB188" s="74" t="n">
        <f aca="false">IFERROR(LARGE(AD188:AI188,3),0)</f>
        <v>0</v>
      </c>
      <c r="BC188" s="74" t="n">
        <f aca="false">IFERROR(INDEX(AJ188:AO188,SMALL(IF(AD188:AI188=BB188,COLUMN(AD188:AI188)-COLUMN(AD188)+1),COUNTIF(AP188:AR188,BB188))),0)</f>
        <v>0</v>
      </c>
      <c r="BD188" s="75" t="n">
        <f aca="false">IFERROR(INDEX(X188:AC188,SMALL(IF(AD188:AI188=BE188,COLUMN(AD188:AI188)-COLUMN(AD188)+1),COUNTIF(AP188:AS188,BE188))),0)</f>
        <v>0</v>
      </c>
      <c r="BE188" s="75" t="n">
        <f aca="false">IFERROR(LARGE(AD188:AI188,4),0)</f>
        <v>0</v>
      </c>
      <c r="BF188" s="75" t="n">
        <f aca="false">IFERROR(INDEX(AJ188:AO188,SMALL(IF(AD188:AI188=BE188,COLUMN(AD188:AI188)-COLUMN(AD188)+1),COUNTIF(AP188:AS188,BE188))),0)</f>
        <v>0</v>
      </c>
      <c r="BG188" s="76" t="n">
        <f aca="false">IFERROR(INDEX(X188:AC188,SMALL(IF(AD188:AI188=BH188,COLUMN(AD188:AI188)-COLUMN(AD188)+1),COUNTIF(AP188:AT188,BH188))),0)</f>
        <v>0</v>
      </c>
      <c r="BH188" s="76" t="n">
        <f aca="false">IFERROR(LARGE(AD188:AI188,5),0)</f>
        <v>0</v>
      </c>
      <c r="BI188" s="76" t="n">
        <f aca="false">IFERROR(INDEX(AJ188:AO188,SMALL(IF(AD188:AI188=BH188,COLUMN(AD188:AI188)-COLUMN(AD188)+1),COUNTIF(AP188:AT188,BH188))),0)</f>
        <v>0</v>
      </c>
      <c r="BJ188" s="77" t="n">
        <f aca="false">IF(COUNTIF(AD188:AI188,0)=0,IF(COUNTIFS(AD188:AI188,"*F*")=0,SUM(LARGE(AD188:AI188,{1,2,3,4,5})),IF(COUNTIFS(AD188:AI188,"*F*")=1,SUM(LARGE(AD188:AI188,{1,2,3,4,5})),IF(COUNTIFS(AD188:AI188,"*F*")=2,"C",IF(COUNTIFS(AD188:AI188,"*F*")&gt;2,"F")))),IF(COUNTIFS(AD188:AH188,"*F*")=0,SUM(AD188:AH188),IF(COUNTIFS(AD188:AH188,"*F*")=1,"C",IF(COUNTIFS(AD188:AH188,"*F*")&gt;=2,"F"))))</f>
        <v>0</v>
      </c>
      <c r="BK188" s="78" t="n">
        <f aca="false">IFERROR(BJ188/5,BJ188)</f>
        <v>0</v>
      </c>
    </row>
    <row r="189" customFormat="false" ht="15" hidden="false" customHeight="false" outlineLevel="0" collapsed="false">
      <c r="A189" s="64" t="n">
        <v>187</v>
      </c>
      <c r="B189" s="65" t="s">
        <v>12</v>
      </c>
      <c r="C189" s="79"/>
      <c r="D189" s="79"/>
      <c r="E189" s="50"/>
      <c r="F189" s="44"/>
      <c r="G189" s="44"/>
      <c r="H189" s="44"/>
      <c r="I189" s="44"/>
      <c r="J189" s="44"/>
      <c r="K189" s="44"/>
      <c r="L189" s="44"/>
      <c r="M189" s="44"/>
      <c r="N189" s="44"/>
      <c r="O189" s="44"/>
      <c r="P189" s="44"/>
      <c r="Q189" s="44"/>
      <c r="R189" s="44"/>
      <c r="S189" s="44"/>
      <c r="T189" s="44"/>
      <c r="U189" s="44"/>
      <c r="V189" s="44"/>
      <c r="W189" s="44"/>
      <c r="X189" s="67" t="n">
        <f aca="false">F189</f>
        <v>0</v>
      </c>
      <c r="Y189" s="67" t="n">
        <f aca="false">I189</f>
        <v>0</v>
      </c>
      <c r="Z189" s="67" t="n">
        <f aca="false">L189</f>
        <v>0</v>
      </c>
      <c r="AA189" s="67" t="n">
        <f aca="false">O189</f>
        <v>0</v>
      </c>
      <c r="AB189" s="67" t="n">
        <f aca="false">R189</f>
        <v>0</v>
      </c>
      <c r="AC189" s="67" t="n">
        <f aca="false">U189</f>
        <v>0</v>
      </c>
      <c r="AD189" s="68" t="n">
        <f aca="false">G189</f>
        <v>0</v>
      </c>
      <c r="AE189" s="68" t="n">
        <f aca="false">J189</f>
        <v>0</v>
      </c>
      <c r="AF189" s="68" t="n">
        <f aca="false">M189</f>
        <v>0</v>
      </c>
      <c r="AG189" s="68" t="n">
        <f aca="false">P189</f>
        <v>0</v>
      </c>
      <c r="AH189" s="68" t="n">
        <f aca="false">S189</f>
        <v>0</v>
      </c>
      <c r="AI189" s="68" t="n">
        <f aca="false">V189</f>
        <v>0</v>
      </c>
      <c r="AJ189" s="69" t="n">
        <f aca="false">H189</f>
        <v>0</v>
      </c>
      <c r="AK189" s="69" t="n">
        <f aca="false">K189</f>
        <v>0</v>
      </c>
      <c r="AL189" s="69" t="n">
        <f aca="false">N189</f>
        <v>0</v>
      </c>
      <c r="AM189" s="69" t="n">
        <f aca="false">Q189</f>
        <v>0</v>
      </c>
      <c r="AN189" s="69" t="n">
        <f aca="false">T189</f>
        <v>0</v>
      </c>
      <c r="AO189" s="69" t="n">
        <f aca="false">W189</f>
        <v>0</v>
      </c>
      <c r="AP189" s="70" t="n">
        <f aca="false">IFERROR(LARGE(AD189:AI189,1),0)</f>
        <v>0</v>
      </c>
      <c r="AQ189" s="70" t="n">
        <f aca="false">IFERROR(LARGE(AD189:AI189,2),0)</f>
        <v>0</v>
      </c>
      <c r="AR189" s="70" t="n">
        <f aca="false">IFERROR(LARGE(AD189:AI189,3),0)</f>
        <v>0</v>
      </c>
      <c r="AS189" s="70" t="n">
        <f aca="false">IFERROR(LARGE(AD189:AI189,4),0)</f>
        <v>0</v>
      </c>
      <c r="AT189" s="70" t="n">
        <f aca="false">IFERROR(LARGE(AD189:AI189,5),0)</f>
        <v>0</v>
      </c>
      <c r="AU189" s="71" t="n">
        <f aca="false">IFERROR(INDEX(X189:AC189,SMALL(IF(AD189:AI189=AV189,COLUMN(AD189:AI189)-COLUMN(AD189)+1),COUNTIF(AP189:AP189,AV189))),0)</f>
        <v>0</v>
      </c>
      <c r="AV189" s="71" t="n">
        <f aca="false">IFERROR(LARGE(AD189:AI189,1),0)</f>
        <v>0</v>
      </c>
      <c r="AW189" s="71" t="n">
        <f aca="false">IFERROR(INDEX(AJ189:AO189,SMALL(IF(AD189:AI189=AV189,COLUMN(AD189:AI189)-COLUMN(AD189)+1),COUNTIF(AP189:AP189,AV189))),0)</f>
        <v>0</v>
      </c>
      <c r="AX189" s="72" t="n">
        <f aca="false">IFERROR(INDEX(X189:AC189,SMALL(IF(AD189:AI189=AY189,COLUMN(AD189:AI189)-COLUMN(AD189)+1),COUNTIF(AP189:AQ189,AY189))),0)</f>
        <v>0</v>
      </c>
      <c r="AY189" s="72" t="n">
        <f aca="false">IFERROR(LARGE(AD189:AI189,2),0)</f>
        <v>0</v>
      </c>
      <c r="AZ189" s="73" t="n">
        <f aca="false">IFERROR(INDEX(AJ189:AO189,SMALL(IF(AD189:AI189=AY189,COLUMN(AD189:AI189)-COLUMN(AD189)+1),COUNTIF(AP189:AQ189,AY189))),0)</f>
        <v>0</v>
      </c>
      <c r="BA189" s="74" t="n">
        <f aca="false">IFERROR(INDEX(X189:AC189,SMALL(IF(AD189:AI189=BB189,COLUMN(AD189:AI189)-COLUMN(AD189)+1),COUNTIF(AP189:AR189,BB189))),0)</f>
        <v>0</v>
      </c>
      <c r="BB189" s="74" t="n">
        <f aca="false">IFERROR(LARGE(AD189:AI189,3),0)</f>
        <v>0</v>
      </c>
      <c r="BC189" s="74" t="n">
        <f aca="false">IFERROR(INDEX(AJ189:AO189,SMALL(IF(AD189:AI189=BB189,COLUMN(AD189:AI189)-COLUMN(AD189)+1),COUNTIF(AP189:AR189,BB189))),0)</f>
        <v>0</v>
      </c>
      <c r="BD189" s="75" t="n">
        <f aca="false">IFERROR(INDEX(X189:AC189,SMALL(IF(AD189:AI189=BE189,COLUMN(AD189:AI189)-COLUMN(AD189)+1),COUNTIF(AP189:AS189,BE189))),0)</f>
        <v>0</v>
      </c>
      <c r="BE189" s="75" t="n">
        <f aca="false">IFERROR(LARGE(AD189:AI189,4),0)</f>
        <v>0</v>
      </c>
      <c r="BF189" s="75" t="n">
        <f aca="false">IFERROR(INDEX(AJ189:AO189,SMALL(IF(AD189:AI189=BE189,COLUMN(AD189:AI189)-COLUMN(AD189)+1),COUNTIF(AP189:AS189,BE189))),0)</f>
        <v>0</v>
      </c>
      <c r="BG189" s="76" t="n">
        <f aca="false">IFERROR(INDEX(X189:AC189,SMALL(IF(AD189:AI189=BH189,COLUMN(AD189:AI189)-COLUMN(AD189)+1),COUNTIF(AP189:AT189,BH189))),0)</f>
        <v>0</v>
      </c>
      <c r="BH189" s="76" t="n">
        <f aca="false">IFERROR(LARGE(AD189:AI189,5),0)</f>
        <v>0</v>
      </c>
      <c r="BI189" s="76" t="n">
        <f aca="false">IFERROR(INDEX(AJ189:AO189,SMALL(IF(AD189:AI189=BH189,COLUMN(AD189:AI189)-COLUMN(AD189)+1),COUNTIF(AP189:AT189,BH189))),0)</f>
        <v>0</v>
      </c>
      <c r="BJ189" s="77" t="n">
        <f aca="false">IF(COUNTIF(AD189:AI189,0)=0,IF(COUNTIFS(AD189:AI189,"*F*")=0,SUM(LARGE(AD189:AI189,{1,2,3,4,5})),IF(COUNTIFS(AD189:AI189,"*F*")=1,SUM(LARGE(AD189:AI189,{1,2,3,4,5})),IF(COUNTIFS(AD189:AI189,"*F*")=2,"C",IF(COUNTIFS(AD189:AI189,"*F*")&gt;2,"F")))),IF(COUNTIFS(AD189:AH189,"*F*")=0,SUM(AD189:AH189),IF(COUNTIFS(AD189:AH189,"*F*")=1,"C",IF(COUNTIFS(AD189:AH189,"*F*")&gt;=2,"F"))))</f>
        <v>0</v>
      </c>
      <c r="BK189" s="78" t="n">
        <f aca="false">IFERROR(BJ189/5,BJ189)</f>
        <v>0</v>
      </c>
    </row>
    <row r="190" customFormat="false" ht="15" hidden="false" customHeight="false" outlineLevel="0" collapsed="false">
      <c r="A190" s="64" t="n">
        <v>188</v>
      </c>
      <c r="B190" s="65" t="s">
        <v>12</v>
      </c>
      <c r="C190" s="79"/>
      <c r="D190" s="79"/>
      <c r="E190" s="50"/>
      <c r="F190" s="44"/>
      <c r="G190" s="44"/>
      <c r="H190" s="44"/>
      <c r="I190" s="44"/>
      <c r="J190" s="44"/>
      <c r="K190" s="44"/>
      <c r="L190" s="44"/>
      <c r="M190" s="44"/>
      <c r="N190" s="44"/>
      <c r="O190" s="44"/>
      <c r="P190" s="44"/>
      <c r="Q190" s="44"/>
      <c r="R190" s="44"/>
      <c r="S190" s="44"/>
      <c r="T190" s="44"/>
      <c r="U190" s="44"/>
      <c r="V190" s="44"/>
      <c r="W190" s="44"/>
      <c r="X190" s="67" t="n">
        <f aca="false">F190</f>
        <v>0</v>
      </c>
      <c r="Y190" s="67" t="n">
        <f aca="false">I190</f>
        <v>0</v>
      </c>
      <c r="Z190" s="67" t="n">
        <f aca="false">L190</f>
        <v>0</v>
      </c>
      <c r="AA190" s="67" t="n">
        <f aca="false">O190</f>
        <v>0</v>
      </c>
      <c r="AB190" s="67" t="n">
        <f aca="false">R190</f>
        <v>0</v>
      </c>
      <c r="AC190" s="67" t="n">
        <f aca="false">U190</f>
        <v>0</v>
      </c>
      <c r="AD190" s="68" t="n">
        <f aca="false">G190</f>
        <v>0</v>
      </c>
      <c r="AE190" s="68" t="n">
        <f aca="false">J190</f>
        <v>0</v>
      </c>
      <c r="AF190" s="68" t="n">
        <f aca="false">M190</f>
        <v>0</v>
      </c>
      <c r="AG190" s="68" t="n">
        <f aca="false">P190</f>
        <v>0</v>
      </c>
      <c r="AH190" s="68" t="n">
        <f aca="false">S190</f>
        <v>0</v>
      </c>
      <c r="AI190" s="68" t="n">
        <f aca="false">V190</f>
        <v>0</v>
      </c>
      <c r="AJ190" s="69" t="n">
        <f aca="false">H190</f>
        <v>0</v>
      </c>
      <c r="AK190" s="69" t="n">
        <f aca="false">K190</f>
        <v>0</v>
      </c>
      <c r="AL190" s="69" t="n">
        <f aca="false">N190</f>
        <v>0</v>
      </c>
      <c r="AM190" s="69" t="n">
        <f aca="false">Q190</f>
        <v>0</v>
      </c>
      <c r="AN190" s="69" t="n">
        <f aca="false">T190</f>
        <v>0</v>
      </c>
      <c r="AO190" s="69" t="n">
        <f aca="false">W190</f>
        <v>0</v>
      </c>
      <c r="AP190" s="70" t="n">
        <f aca="false">IFERROR(LARGE(AD190:AI190,1),0)</f>
        <v>0</v>
      </c>
      <c r="AQ190" s="70" t="n">
        <f aca="false">IFERROR(LARGE(AD190:AI190,2),0)</f>
        <v>0</v>
      </c>
      <c r="AR190" s="70" t="n">
        <f aca="false">IFERROR(LARGE(AD190:AI190,3),0)</f>
        <v>0</v>
      </c>
      <c r="AS190" s="70" t="n">
        <f aca="false">IFERROR(LARGE(AD190:AI190,4),0)</f>
        <v>0</v>
      </c>
      <c r="AT190" s="70" t="n">
        <f aca="false">IFERROR(LARGE(AD190:AI190,5),0)</f>
        <v>0</v>
      </c>
      <c r="AU190" s="71" t="n">
        <f aca="false">IFERROR(INDEX(X190:AC190,SMALL(IF(AD190:AI190=AV190,COLUMN(AD190:AI190)-COLUMN(AD190)+1),COUNTIF(AP190:AP190,AV190))),0)</f>
        <v>0</v>
      </c>
      <c r="AV190" s="71" t="n">
        <f aca="false">IFERROR(LARGE(AD190:AI190,1),0)</f>
        <v>0</v>
      </c>
      <c r="AW190" s="71" t="n">
        <f aca="false">IFERROR(INDEX(AJ190:AO190,SMALL(IF(AD190:AI190=AV190,COLUMN(AD190:AI190)-COLUMN(AD190)+1),COUNTIF(AP190:AP190,AV190))),0)</f>
        <v>0</v>
      </c>
      <c r="AX190" s="72" t="n">
        <f aca="false">IFERROR(INDEX(X190:AC190,SMALL(IF(AD190:AI190=AY190,COLUMN(AD190:AI190)-COLUMN(AD190)+1),COUNTIF(AP190:AQ190,AY190))),0)</f>
        <v>0</v>
      </c>
      <c r="AY190" s="72" t="n">
        <f aca="false">IFERROR(LARGE(AD190:AI190,2),0)</f>
        <v>0</v>
      </c>
      <c r="AZ190" s="73" t="n">
        <f aca="false">IFERROR(INDEX(AJ190:AO190,SMALL(IF(AD190:AI190=AY190,COLUMN(AD190:AI190)-COLUMN(AD190)+1),COUNTIF(AP190:AQ190,AY190))),0)</f>
        <v>0</v>
      </c>
      <c r="BA190" s="74" t="n">
        <f aca="false">IFERROR(INDEX(X190:AC190,SMALL(IF(AD190:AI190=BB190,COLUMN(AD190:AI190)-COLUMN(AD190)+1),COUNTIF(AP190:AR190,BB190))),0)</f>
        <v>0</v>
      </c>
      <c r="BB190" s="74" t="n">
        <f aca="false">IFERROR(LARGE(AD190:AI190,3),0)</f>
        <v>0</v>
      </c>
      <c r="BC190" s="74" t="n">
        <f aca="false">IFERROR(INDEX(AJ190:AO190,SMALL(IF(AD190:AI190=BB190,COLUMN(AD190:AI190)-COLUMN(AD190)+1),COUNTIF(AP190:AR190,BB190))),0)</f>
        <v>0</v>
      </c>
      <c r="BD190" s="75" t="n">
        <f aca="false">IFERROR(INDEX(X190:AC190,SMALL(IF(AD190:AI190=BE190,COLUMN(AD190:AI190)-COLUMN(AD190)+1),COUNTIF(AP190:AS190,BE190))),0)</f>
        <v>0</v>
      </c>
      <c r="BE190" s="75" t="n">
        <f aca="false">IFERROR(LARGE(AD190:AI190,4),0)</f>
        <v>0</v>
      </c>
      <c r="BF190" s="75" t="n">
        <f aca="false">IFERROR(INDEX(AJ190:AO190,SMALL(IF(AD190:AI190=BE190,COLUMN(AD190:AI190)-COLUMN(AD190)+1),COUNTIF(AP190:AS190,BE190))),0)</f>
        <v>0</v>
      </c>
      <c r="BG190" s="76" t="n">
        <f aca="false">IFERROR(INDEX(X190:AC190,SMALL(IF(AD190:AI190=BH190,COLUMN(AD190:AI190)-COLUMN(AD190)+1),COUNTIF(AP190:AT190,BH190))),0)</f>
        <v>0</v>
      </c>
      <c r="BH190" s="76" t="n">
        <f aca="false">IFERROR(LARGE(AD190:AI190,5),0)</f>
        <v>0</v>
      </c>
      <c r="BI190" s="76" t="n">
        <f aca="false">IFERROR(INDEX(AJ190:AO190,SMALL(IF(AD190:AI190=BH190,COLUMN(AD190:AI190)-COLUMN(AD190)+1),COUNTIF(AP190:AT190,BH190))),0)</f>
        <v>0</v>
      </c>
      <c r="BJ190" s="77" t="n">
        <f aca="false">IF(COUNTIF(AD190:AI190,0)=0,IF(COUNTIFS(AD190:AI190,"*F*")=0,SUM(LARGE(AD190:AI190,{1,2,3,4,5})),IF(COUNTIFS(AD190:AI190,"*F*")=1,SUM(LARGE(AD190:AI190,{1,2,3,4,5})),IF(COUNTIFS(AD190:AI190,"*F*")=2,"C",IF(COUNTIFS(AD190:AI190,"*F*")&gt;2,"F")))),IF(COUNTIFS(AD190:AH190,"*F*")=0,SUM(AD190:AH190),IF(COUNTIFS(AD190:AH190,"*F*")=1,"C",IF(COUNTIFS(AD190:AH190,"*F*")&gt;=2,"F"))))</f>
        <v>0</v>
      </c>
      <c r="BK190" s="78" t="n">
        <f aca="false">IFERROR(BJ190/5,BJ190)</f>
        <v>0</v>
      </c>
    </row>
    <row r="191" customFormat="false" ht="15" hidden="false" customHeight="false" outlineLevel="0" collapsed="false">
      <c r="A191" s="64" t="n">
        <v>189</v>
      </c>
      <c r="B191" s="65" t="s">
        <v>12</v>
      </c>
      <c r="C191" s="79"/>
      <c r="D191" s="79"/>
      <c r="E191" s="50"/>
      <c r="F191" s="44"/>
      <c r="G191" s="44"/>
      <c r="H191" s="44"/>
      <c r="I191" s="44"/>
      <c r="J191" s="44"/>
      <c r="K191" s="44"/>
      <c r="L191" s="44"/>
      <c r="M191" s="44"/>
      <c r="N191" s="44"/>
      <c r="O191" s="44"/>
      <c r="P191" s="44"/>
      <c r="Q191" s="44"/>
      <c r="R191" s="44"/>
      <c r="S191" s="44"/>
      <c r="T191" s="44"/>
      <c r="U191" s="44"/>
      <c r="V191" s="44"/>
      <c r="W191" s="44"/>
      <c r="X191" s="67" t="n">
        <f aca="false">F191</f>
        <v>0</v>
      </c>
      <c r="Y191" s="67" t="n">
        <f aca="false">I191</f>
        <v>0</v>
      </c>
      <c r="Z191" s="67" t="n">
        <f aca="false">L191</f>
        <v>0</v>
      </c>
      <c r="AA191" s="67" t="n">
        <f aca="false">O191</f>
        <v>0</v>
      </c>
      <c r="AB191" s="67" t="n">
        <f aca="false">R191</f>
        <v>0</v>
      </c>
      <c r="AC191" s="67" t="n">
        <f aca="false">U191</f>
        <v>0</v>
      </c>
      <c r="AD191" s="68" t="n">
        <f aca="false">G191</f>
        <v>0</v>
      </c>
      <c r="AE191" s="68" t="n">
        <f aca="false">J191</f>
        <v>0</v>
      </c>
      <c r="AF191" s="68" t="n">
        <f aca="false">M191</f>
        <v>0</v>
      </c>
      <c r="AG191" s="68" t="n">
        <f aca="false">P191</f>
        <v>0</v>
      </c>
      <c r="AH191" s="68" t="n">
        <f aca="false">S191</f>
        <v>0</v>
      </c>
      <c r="AI191" s="68" t="n">
        <f aca="false">V191</f>
        <v>0</v>
      </c>
      <c r="AJ191" s="69" t="n">
        <f aca="false">H191</f>
        <v>0</v>
      </c>
      <c r="AK191" s="69" t="n">
        <f aca="false">K191</f>
        <v>0</v>
      </c>
      <c r="AL191" s="69" t="n">
        <f aca="false">N191</f>
        <v>0</v>
      </c>
      <c r="AM191" s="69" t="n">
        <f aca="false">Q191</f>
        <v>0</v>
      </c>
      <c r="AN191" s="69" t="n">
        <f aca="false">T191</f>
        <v>0</v>
      </c>
      <c r="AO191" s="69" t="n">
        <f aca="false">W191</f>
        <v>0</v>
      </c>
      <c r="AP191" s="70" t="n">
        <f aca="false">IFERROR(LARGE(AD191:AI191,1),0)</f>
        <v>0</v>
      </c>
      <c r="AQ191" s="70" t="n">
        <f aca="false">IFERROR(LARGE(AD191:AI191,2),0)</f>
        <v>0</v>
      </c>
      <c r="AR191" s="70" t="n">
        <f aca="false">IFERROR(LARGE(AD191:AI191,3),0)</f>
        <v>0</v>
      </c>
      <c r="AS191" s="70" t="n">
        <f aca="false">IFERROR(LARGE(AD191:AI191,4),0)</f>
        <v>0</v>
      </c>
      <c r="AT191" s="70" t="n">
        <f aca="false">IFERROR(LARGE(AD191:AI191,5),0)</f>
        <v>0</v>
      </c>
      <c r="AU191" s="71" t="n">
        <f aca="false">IFERROR(INDEX(X191:AC191,SMALL(IF(AD191:AI191=AV191,COLUMN(AD191:AI191)-COLUMN(AD191)+1),COUNTIF(AP191:AP191,AV191))),0)</f>
        <v>0</v>
      </c>
      <c r="AV191" s="71" t="n">
        <f aca="false">IFERROR(LARGE(AD191:AI191,1),0)</f>
        <v>0</v>
      </c>
      <c r="AW191" s="71" t="n">
        <f aca="false">IFERROR(INDEX(AJ191:AO191,SMALL(IF(AD191:AI191=AV191,COLUMN(AD191:AI191)-COLUMN(AD191)+1),COUNTIF(AP191:AP191,AV191))),0)</f>
        <v>0</v>
      </c>
      <c r="AX191" s="72" t="n">
        <f aca="false">IFERROR(INDEX(X191:AC191,SMALL(IF(AD191:AI191=AY191,COLUMN(AD191:AI191)-COLUMN(AD191)+1),COUNTIF(AP191:AQ191,AY191))),0)</f>
        <v>0</v>
      </c>
      <c r="AY191" s="72" t="n">
        <f aca="false">IFERROR(LARGE(AD191:AI191,2),0)</f>
        <v>0</v>
      </c>
      <c r="AZ191" s="73" t="n">
        <f aca="false">IFERROR(INDEX(AJ191:AO191,SMALL(IF(AD191:AI191=AY191,COLUMN(AD191:AI191)-COLUMN(AD191)+1),COUNTIF(AP191:AQ191,AY191))),0)</f>
        <v>0</v>
      </c>
      <c r="BA191" s="74" t="n">
        <f aca="false">IFERROR(INDEX(X191:AC191,SMALL(IF(AD191:AI191=BB191,COLUMN(AD191:AI191)-COLUMN(AD191)+1),COUNTIF(AP191:AR191,BB191))),0)</f>
        <v>0</v>
      </c>
      <c r="BB191" s="74" t="n">
        <f aca="false">IFERROR(LARGE(AD191:AI191,3),0)</f>
        <v>0</v>
      </c>
      <c r="BC191" s="74" t="n">
        <f aca="false">IFERROR(INDEX(AJ191:AO191,SMALL(IF(AD191:AI191=BB191,COLUMN(AD191:AI191)-COLUMN(AD191)+1),COUNTIF(AP191:AR191,BB191))),0)</f>
        <v>0</v>
      </c>
      <c r="BD191" s="75" t="n">
        <f aca="false">IFERROR(INDEX(X191:AC191,SMALL(IF(AD191:AI191=BE191,COLUMN(AD191:AI191)-COLUMN(AD191)+1),COUNTIF(AP191:AS191,BE191))),0)</f>
        <v>0</v>
      </c>
      <c r="BE191" s="75" t="n">
        <f aca="false">IFERROR(LARGE(AD191:AI191,4),0)</f>
        <v>0</v>
      </c>
      <c r="BF191" s="75" t="n">
        <f aca="false">IFERROR(INDEX(AJ191:AO191,SMALL(IF(AD191:AI191=BE191,COLUMN(AD191:AI191)-COLUMN(AD191)+1),COUNTIF(AP191:AS191,BE191))),0)</f>
        <v>0</v>
      </c>
      <c r="BG191" s="76" t="n">
        <f aca="false">IFERROR(INDEX(X191:AC191,SMALL(IF(AD191:AI191=BH191,COLUMN(AD191:AI191)-COLUMN(AD191)+1),COUNTIF(AP191:AT191,BH191))),0)</f>
        <v>0</v>
      </c>
      <c r="BH191" s="76" t="n">
        <f aca="false">IFERROR(LARGE(AD191:AI191,5),0)</f>
        <v>0</v>
      </c>
      <c r="BI191" s="76" t="n">
        <f aca="false">IFERROR(INDEX(AJ191:AO191,SMALL(IF(AD191:AI191=BH191,COLUMN(AD191:AI191)-COLUMN(AD191)+1),COUNTIF(AP191:AT191,BH191))),0)</f>
        <v>0</v>
      </c>
      <c r="BJ191" s="77" t="n">
        <f aca="false">IF(COUNTIF(AD191:AI191,0)=0,IF(COUNTIFS(AD191:AI191,"*F*")=0,SUM(LARGE(AD191:AI191,{1,2,3,4,5})),IF(COUNTIFS(AD191:AI191,"*F*")=1,SUM(LARGE(AD191:AI191,{1,2,3,4,5})),IF(COUNTIFS(AD191:AI191,"*F*")=2,"C",IF(COUNTIFS(AD191:AI191,"*F*")&gt;2,"F")))),IF(COUNTIFS(AD191:AH191,"*F*")=0,SUM(AD191:AH191),IF(COUNTIFS(AD191:AH191,"*F*")=1,"C",IF(COUNTIFS(AD191:AH191,"*F*")&gt;=2,"F"))))</f>
        <v>0</v>
      </c>
      <c r="BK191" s="78" t="n">
        <f aca="false">IFERROR(BJ191/5,BJ191)</f>
        <v>0</v>
      </c>
    </row>
    <row r="192" customFormat="false" ht="15" hidden="false" customHeight="false" outlineLevel="0" collapsed="false">
      <c r="A192" s="64" t="n">
        <v>190</v>
      </c>
      <c r="B192" s="65" t="s">
        <v>12</v>
      </c>
      <c r="C192" s="79"/>
      <c r="D192" s="79"/>
      <c r="E192" s="50"/>
      <c r="F192" s="44"/>
      <c r="G192" s="44"/>
      <c r="H192" s="44"/>
      <c r="I192" s="44"/>
      <c r="J192" s="44"/>
      <c r="K192" s="44"/>
      <c r="L192" s="44"/>
      <c r="M192" s="44"/>
      <c r="N192" s="44"/>
      <c r="O192" s="44"/>
      <c r="P192" s="44"/>
      <c r="Q192" s="44"/>
      <c r="R192" s="44"/>
      <c r="S192" s="44"/>
      <c r="T192" s="44"/>
      <c r="U192" s="44"/>
      <c r="V192" s="44"/>
      <c r="W192" s="44"/>
      <c r="X192" s="67" t="n">
        <f aca="false">F192</f>
        <v>0</v>
      </c>
      <c r="Y192" s="67" t="n">
        <f aca="false">I192</f>
        <v>0</v>
      </c>
      <c r="Z192" s="67" t="n">
        <f aca="false">L192</f>
        <v>0</v>
      </c>
      <c r="AA192" s="67" t="n">
        <f aca="false">O192</f>
        <v>0</v>
      </c>
      <c r="AB192" s="67" t="n">
        <f aca="false">R192</f>
        <v>0</v>
      </c>
      <c r="AC192" s="67" t="n">
        <f aca="false">U192</f>
        <v>0</v>
      </c>
      <c r="AD192" s="68" t="n">
        <f aca="false">G192</f>
        <v>0</v>
      </c>
      <c r="AE192" s="68" t="n">
        <f aca="false">J192</f>
        <v>0</v>
      </c>
      <c r="AF192" s="68" t="n">
        <f aca="false">M192</f>
        <v>0</v>
      </c>
      <c r="AG192" s="68" t="n">
        <f aca="false">P192</f>
        <v>0</v>
      </c>
      <c r="AH192" s="68" t="n">
        <f aca="false">S192</f>
        <v>0</v>
      </c>
      <c r="AI192" s="68" t="n">
        <f aca="false">V192</f>
        <v>0</v>
      </c>
      <c r="AJ192" s="69" t="n">
        <f aca="false">H192</f>
        <v>0</v>
      </c>
      <c r="AK192" s="69" t="n">
        <f aca="false">K192</f>
        <v>0</v>
      </c>
      <c r="AL192" s="69" t="n">
        <f aca="false">N192</f>
        <v>0</v>
      </c>
      <c r="AM192" s="69" t="n">
        <f aca="false">Q192</f>
        <v>0</v>
      </c>
      <c r="AN192" s="69" t="n">
        <f aca="false">T192</f>
        <v>0</v>
      </c>
      <c r="AO192" s="69" t="n">
        <f aca="false">W192</f>
        <v>0</v>
      </c>
      <c r="AP192" s="70" t="n">
        <f aca="false">IFERROR(LARGE(AD192:AI192,1),0)</f>
        <v>0</v>
      </c>
      <c r="AQ192" s="70" t="n">
        <f aca="false">IFERROR(LARGE(AD192:AI192,2),0)</f>
        <v>0</v>
      </c>
      <c r="AR192" s="70" t="n">
        <f aca="false">IFERROR(LARGE(AD192:AI192,3),0)</f>
        <v>0</v>
      </c>
      <c r="AS192" s="70" t="n">
        <f aca="false">IFERROR(LARGE(AD192:AI192,4),0)</f>
        <v>0</v>
      </c>
      <c r="AT192" s="70" t="n">
        <f aca="false">IFERROR(LARGE(AD192:AI192,5),0)</f>
        <v>0</v>
      </c>
      <c r="AU192" s="71" t="n">
        <f aca="false">IFERROR(INDEX(X192:AC192,SMALL(IF(AD192:AI192=AV192,COLUMN(AD192:AI192)-COLUMN(AD192)+1),COUNTIF(AP192:AP192,AV192))),0)</f>
        <v>0</v>
      </c>
      <c r="AV192" s="71" t="n">
        <f aca="false">IFERROR(LARGE(AD192:AI192,1),0)</f>
        <v>0</v>
      </c>
      <c r="AW192" s="71" t="n">
        <f aca="false">IFERROR(INDEX(AJ192:AO192,SMALL(IF(AD192:AI192=AV192,COLUMN(AD192:AI192)-COLUMN(AD192)+1),COUNTIF(AP192:AP192,AV192))),0)</f>
        <v>0</v>
      </c>
      <c r="AX192" s="72" t="n">
        <f aca="false">IFERROR(INDEX(X192:AC192,SMALL(IF(AD192:AI192=AY192,COLUMN(AD192:AI192)-COLUMN(AD192)+1),COUNTIF(AP192:AQ192,AY192))),0)</f>
        <v>0</v>
      </c>
      <c r="AY192" s="72" t="n">
        <f aca="false">IFERROR(LARGE(AD192:AI192,2),0)</f>
        <v>0</v>
      </c>
      <c r="AZ192" s="73" t="n">
        <f aca="false">IFERROR(INDEX(AJ192:AO192,SMALL(IF(AD192:AI192=AY192,COLUMN(AD192:AI192)-COLUMN(AD192)+1),COUNTIF(AP192:AQ192,AY192))),0)</f>
        <v>0</v>
      </c>
      <c r="BA192" s="74" t="n">
        <f aca="false">IFERROR(INDEX(X192:AC192,SMALL(IF(AD192:AI192=BB192,COLUMN(AD192:AI192)-COLUMN(AD192)+1),COUNTIF(AP192:AR192,BB192))),0)</f>
        <v>0</v>
      </c>
      <c r="BB192" s="74" t="n">
        <f aca="false">IFERROR(LARGE(AD192:AI192,3),0)</f>
        <v>0</v>
      </c>
      <c r="BC192" s="74" t="n">
        <f aca="false">IFERROR(INDEX(AJ192:AO192,SMALL(IF(AD192:AI192=BB192,COLUMN(AD192:AI192)-COLUMN(AD192)+1),COUNTIF(AP192:AR192,BB192))),0)</f>
        <v>0</v>
      </c>
      <c r="BD192" s="75" t="n">
        <f aca="false">IFERROR(INDEX(X192:AC192,SMALL(IF(AD192:AI192=BE192,COLUMN(AD192:AI192)-COLUMN(AD192)+1),COUNTIF(AP192:AS192,BE192))),0)</f>
        <v>0</v>
      </c>
      <c r="BE192" s="75" t="n">
        <f aca="false">IFERROR(LARGE(AD192:AI192,4),0)</f>
        <v>0</v>
      </c>
      <c r="BF192" s="75" t="n">
        <f aca="false">IFERROR(INDEX(AJ192:AO192,SMALL(IF(AD192:AI192=BE192,COLUMN(AD192:AI192)-COLUMN(AD192)+1),COUNTIF(AP192:AS192,BE192))),0)</f>
        <v>0</v>
      </c>
      <c r="BG192" s="76" t="n">
        <f aca="false">IFERROR(INDEX(X192:AC192,SMALL(IF(AD192:AI192=BH192,COLUMN(AD192:AI192)-COLUMN(AD192)+1),COUNTIF(AP192:AT192,BH192))),0)</f>
        <v>0</v>
      </c>
      <c r="BH192" s="76" t="n">
        <f aca="false">IFERROR(LARGE(AD192:AI192,5),0)</f>
        <v>0</v>
      </c>
      <c r="BI192" s="76" t="n">
        <f aca="false">IFERROR(INDEX(AJ192:AO192,SMALL(IF(AD192:AI192=BH192,COLUMN(AD192:AI192)-COLUMN(AD192)+1),COUNTIF(AP192:AT192,BH192))),0)</f>
        <v>0</v>
      </c>
      <c r="BJ192" s="77" t="n">
        <f aca="false">IF(COUNTIF(AD192:AI192,0)=0,IF(COUNTIFS(AD192:AI192,"*F*")=0,SUM(LARGE(AD192:AI192,{1,2,3,4,5})),IF(COUNTIFS(AD192:AI192,"*F*")=1,SUM(LARGE(AD192:AI192,{1,2,3,4,5})),IF(COUNTIFS(AD192:AI192,"*F*")=2,"C",IF(COUNTIFS(AD192:AI192,"*F*")&gt;2,"F")))),IF(COUNTIFS(AD192:AH192,"*F*")=0,SUM(AD192:AH192),IF(COUNTIFS(AD192:AH192,"*F*")=1,"C",IF(COUNTIFS(AD192:AH192,"*F*")&gt;=2,"F"))))</f>
        <v>0</v>
      </c>
      <c r="BK192" s="78" t="n">
        <f aca="false">IFERROR(BJ192/5,BJ192)</f>
        <v>0</v>
      </c>
    </row>
    <row r="193" customFormat="false" ht="15" hidden="false" customHeight="false" outlineLevel="0" collapsed="false">
      <c r="A193" s="64" t="n">
        <v>191</v>
      </c>
      <c r="B193" s="65" t="s">
        <v>12</v>
      </c>
      <c r="C193" s="79"/>
      <c r="D193" s="79"/>
      <c r="E193" s="50"/>
      <c r="F193" s="44"/>
      <c r="G193" s="44"/>
      <c r="H193" s="44"/>
      <c r="I193" s="44"/>
      <c r="J193" s="44"/>
      <c r="K193" s="44"/>
      <c r="L193" s="44"/>
      <c r="M193" s="44"/>
      <c r="N193" s="44"/>
      <c r="O193" s="44"/>
      <c r="P193" s="44"/>
      <c r="Q193" s="44"/>
      <c r="R193" s="44"/>
      <c r="S193" s="44"/>
      <c r="T193" s="44"/>
      <c r="U193" s="44"/>
      <c r="V193" s="44"/>
      <c r="W193" s="44"/>
      <c r="X193" s="67" t="n">
        <f aca="false">F193</f>
        <v>0</v>
      </c>
      <c r="Y193" s="67" t="n">
        <f aca="false">I193</f>
        <v>0</v>
      </c>
      <c r="Z193" s="67" t="n">
        <f aca="false">L193</f>
        <v>0</v>
      </c>
      <c r="AA193" s="67" t="n">
        <f aca="false">O193</f>
        <v>0</v>
      </c>
      <c r="AB193" s="67" t="n">
        <f aca="false">R193</f>
        <v>0</v>
      </c>
      <c r="AC193" s="67" t="n">
        <f aca="false">U193</f>
        <v>0</v>
      </c>
      <c r="AD193" s="68" t="n">
        <f aca="false">G193</f>
        <v>0</v>
      </c>
      <c r="AE193" s="68" t="n">
        <f aca="false">J193</f>
        <v>0</v>
      </c>
      <c r="AF193" s="68" t="n">
        <f aca="false">M193</f>
        <v>0</v>
      </c>
      <c r="AG193" s="68" t="n">
        <f aca="false">P193</f>
        <v>0</v>
      </c>
      <c r="AH193" s="68" t="n">
        <f aca="false">S193</f>
        <v>0</v>
      </c>
      <c r="AI193" s="68" t="n">
        <f aca="false">V193</f>
        <v>0</v>
      </c>
      <c r="AJ193" s="69" t="n">
        <f aca="false">H193</f>
        <v>0</v>
      </c>
      <c r="AK193" s="69" t="n">
        <f aca="false">K193</f>
        <v>0</v>
      </c>
      <c r="AL193" s="69" t="n">
        <f aca="false">N193</f>
        <v>0</v>
      </c>
      <c r="AM193" s="69" t="n">
        <f aca="false">Q193</f>
        <v>0</v>
      </c>
      <c r="AN193" s="69" t="n">
        <f aca="false">T193</f>
        <v>0</v>
      </c>
      <c r="AO193" s="69" t="n">
        <f aca="false">W193</f>
        <v>0</v>
      </c>
      <c r="AP193" s="70" t="n">
        <f aca="false">IFERROR(LARGE(AD193:AI193,1),0)</f>
        <v>0</v>
      </c>
      <c r="AQ193" s="70" t="n">
        <f aca="false">IFERROR(LARGE(AD193:AI193,2),0)</f>
        <v>0</v>
      </c>
      <c r="AR193" s="70" t="n">
        <f aca="false">IFERROR(LARGE(AD193:AI193,3),0)</f>
        <v>0</v>
      </c>
      <c r="AS193" s="70" t="n">
        <f aca="false">IFERROR(LARGE(AD193:AI193,4),0)</f>
        <v>0</v>
      </c>
      <c r="AT193" s="70" t="n">
        <f aca="false">IFERROR(LARGE(AD193:AI193,5),0)</f>
        <v>0</v>
      </c>
      <c r="AU193" s="71" t="n">
        <f aca="false">IFERROR(INDEX(X193:AC193,SMALL(IF(AD193:AI193=AV193,COLUMN(AD193:AI193)-COLUMN(AD193)+1),COUNTIF(AP193:AP193,AV193))),0)</f>
        <v>0</v>
      </c>
      <c r="AV193" s="71" t="n">
        <f aca="false">IFERROR(LARGE(AD193:AI193,1),0)</f>
        <v>0</v>
      </c>
      <c r="AW193" s="71" t="n">
        <f aca="false">IFERROR(INDEX(AJ193:AO193,SMALL(IF(AD193:AI193=AV193,COLUMN(AD193:AI193)-COLUMN(AD193)+1),COUNTIF(AP193:AP193,AV193))),0)</f>
        <v>0</v>
      </c>
      <c r="AX193" s="72" t="n">
        <f aca="false">IFERROR(INDEX(X193:AC193,SMALL(IF(AD193:AI193=AY193,COLUMN(AD193:AI193)-COLUMN(AD193)+1),COUNTIF(AP193:AQ193,AY193))),0)</f>
        <v>0</v>
      </c>
      <c r="AY193" s="72" t="n">
        <f aca="false">IFERROR(LARGE(AD193:AI193,2),0)</f>
        <v>0</v>
      </c>
      <c r="AZ193" s="73" t="n">
        <f aca="false">IFERROR(INDEX(AJ193:AO193,SMALL(IF(AD193:AI193=AY193,COLUMN(AD193:AI193)-COLUMN(AD193)+1),COUNTIF(AP193:AQ193,AY193))),0)</f>
        <v>0</v>
      </c>
      <c r="BA193" s="74" t="n">
        <f aca="false">IFERROR(INDEX(X193:AC193,SMALL(IF(AD193:AI193=BB193,COLUMN(AD193:AI193)-COLUMN(AD193)+1),COUNTIF(AP193:AR193,BB193))),0)</f>
        <v>0</v>
      </c>
      <c r="BB193" s="74" t="n">
        <f aca="false">IFERROR(LARGE(AD193:AI193,3),0)</f>
        <v>0</v>
      </c>
      <c r="BC193" s="74" t="n">
        <f aca="false">IFERROR(INDEX(AJ193:AO193,SMALL(IF(AD193:AI193=BB193,COLUMN(AD193:AI193)-COLUMN(AD193)+1),COUNTIF(AP193:AR193,BB193))),0)</f>
        <v>0</v>
      </c>
      <c r="BD193" s="75" t="n">
        <f aca="false">IFERROR(INDEX(X193:AC193,SMALL(IF(AD193:AI193=BE193,COLUMN(AD193:AI193)-COLUMN(AD193)+1),COUNTIF(AP193:AS193,BE193))),0)</f>
        <v>0</v>
      </c>
      <c r="BE193" s="75" t="n">
        <f aca="false">IFERROR(LARGE(AD193:AI193,4),0)</f>
        <v>0</v>
      </c>
      <c r="BF193" s="75" t="n">
        <f aca="false">IFERROR(INDEX(AJ193:AO193,SMALL(IF(AD193:AI193=BE193,COLUMN(AD193:AI193)-COLUMN(AD193)+1),COUNTIF(AP193:AS193,BE193))),0)</f>
        <v>0</v>
      </c>
      <c r="BG193" s="76" t="n">
        <f aca="false">IFERROR(INDEX(X193:AC193,SMALL(IF(AD193:AI193=BH193,COLUMN(AD193:AI193)-COLUMN(AD193)+1),COUNTIF(AP193:AT193,BH193))),0)</f>
        <v>0</v>
      </c>
      <c r="BH193" s="76" t="n">
        <f aca="false">IFERROR(LARGE(AD193:AI193,5),0)</f>
        <v>0</v>
      </c>
      <c r="BI193" s="76" t="n">
        <f aca="false">IFERROR(INDEX(AJ193:AO193,SMALL(IF(AD193:AI193=BH193,COLUMN(AD193:AI193)-COLUMN(AD193)+1),COUNTIF(AP193:AT193,BH193))),0)</f>
        <v>0</v>
      </c>
      <c r="BJ193" s="77" t="n">
        <f aca="false">IF(COUNTIF(AD193:AI193,0)=0,IF(COUNTIFS(AD193:AI193,"*F*")=0,SUM(LARGE(AD193:AI193,{1,2,3,4,5})),IF(COUNTIFS(AD193:AI193,"*F*")=1,SUM(LARGE(AD193:AI193,{1,2,3,4,5})),IF(COUNTIFS(AD193:AI193,"*F*")=2,"C",IF(COUNTIFS(AD193:AI193,"*F*")&gt;2,"F")))),IF(COUNTIFS(AD193:AH193,"*F*")=0,SUM(AD193:AH193),IF(COUNTIFS(AD193:AH193,"*F*")=1,"C",IF(COUNTIFS(AD193:AH193,"*F*")&gt;=2,"F"))))</f>
        <v>0</v>
      </c>
      <c r="BK193" s="78" t="n">
        <f aca="false">IFERROR(BJ193/5,BJ193)</f>
        <v>0</v>
      </c>
    </row>
    <row r="194" customFormat="false" ht="15" hidden="false" customHeight="false" outlineLevel="0" collapsed="false">
      <c r="A194" s="64" t="n">
        <v>192</v>
      </c>
      <c r="B194" s="65" t="s">
        <v>12</v>
      </c>
      <c r="C194" s="79"/>
      <c r="D194" s="79"/>
      <c r="E194" s="50"/>
      <c r="F194" s="44"/>
      <c r="G194" s="44"/>
      <c r="H194" s="44"/>
      <c r="I194" s="44"/>
      <c r="J194" s="44"/>
      <c r="K194" s="44"/>
      <c r="L194" s="44"/>
      <c r="M194" s="44"/>
      <c r="N194" s="44"/>
      <c r="O194" s="44"/>
      <c r="P194" s="44"/>
      <c r="Q194" s="44"/>
      <c r="R194" s="44"/>
      <c r="S194" s="44"/>
      <c r="T194" s="44"/>
      <c r="U194" s="44"/>
      <c r="V194" s="44"/>
      <c r="W194" s="44"/>
      <c r="X194" s="67" t="n">
        <f aca="false">F194</f>
        <v>0</v>
      </c>
      <c r="Y194" s="67" t="n">
        <f aca="false">I194</f>
        <v>0</v>
      </c>
      <c r="Z194" s="67" t="n">
        <f aca="false">L194</f>
        <v>0</v>
      </c>
      <c r="AA194" s="67" t="n">
        <f aca="false">O194</f>
        <v>0</v>
      </c>
      <c r="AB194" s="67" t="n">
        <f aca="false">R194</f>
        <v>0</v>
      </c>
      <c r="AC194" s="67" t="n">
        <f aca="false">U194</f>
        <v>0</v>
      </c>
      <c r="AD194" s="68" t="n">
        <f aca="false">G194</f>
        <v>0</v>
      </c>
      <c r="AE194" s="68" t="n">
        <f aca="false">J194</f>
        <v>0</v>
      </c>
      <c r="AF194" s="68" t="n">
        <f aca="false">M194</f>
        <v>0</v>
      </c>
      <c r="AG194" s="68" t="n">
        <f aca="false">P194</f>
        <v>0</v>
      </c>
      <c r="AH194" s="68" t="n">
        <f aca="false">S194</f>
        <v>0</v>
      </c>
      <c r="AI194" s="68" t="n">
        <f aca="false">V194</f>
        <v>0</v>
      </c>
      <c r="AJ194" s="69" t="n">
        <f aca="false">H194</f>
        <v>0</v>
      </c>
      <c r="AK194" s="69" t="n">
        <f aca="false">K194</f>
        <v>0</v>
      </c>
      <c r="AL194" s="69" t="n">
        <f aca="false">N194</f>
        <v>0</v>
      </c>
      <c r="AM194" s="69" t="n">
        <f aca="false">Q194</f>
        <v>0</v>
      </c>
      <c r="AN194" s="69" t="n">
        <f aca="false">T194</f>
        <v>0</v>
      </c>
      <c r="AO194" s="69" t="n">
        <f aca="false">W194</f>
        <v>0</v>
      </c>
      <c r="AP194" s="70" t="n">
        <f aca="false">IFERROR(LARGE(AD194:AI194,1),0)</f>
        <v>0</v>
      </c>
      <c r="AQ194" s="70" t="n">
        <f aca="false">IFERROR(LARGE(AD194:AI194,2),0)</f>
        <v>0</v>
      </c>
      <c r="AR194" s="70" t="n">
        <f aca="false">IFERROR(LARGE(AD194:AI194,3),0)</f>
        <v>0</v>
      </c>
      <c r="AS194" s="70" t="n">
        <f aca="false">IFERROR(LARGE(AD194:AI194,4),0)</f>
        <v>0</v>
      </c>
      <c r="AT194" s="70" t="n">
        <f aca="false">IFERROR(LARGE(AD194:AI194,5),0)</f>
        <v>0</v>
      </c>
      <c r="AU194" s="71" t="n">
        <f aca="false">IFERROR(INDEX(X194:AC194,SMALL(IF(AD194:AI194=AV194,COLUMN(AD194:AI194)-COLUMN(AD194)+1),COUNTIF(AP194:AP194,AV194))),0)</f>
        <v>0</v>
      </c>
      <c r="AV194" s="71" t="n">
        <f aca="false">IFERROR(LARGE(AD194:AI194,1),0)</f>
        <v>0</v>
      </c>
      <c r="AW194" s="71" t="n">
        <f aca="false">IFERROR(INDEX(AJ194:AO194,SMALL(IF(AD194:AI194=AV194,COLUMN(AD194:AI194)-COLUMN(AD194)+1),COUNTIF(AP194:AP194,AV194))),0)</f>
        <v>0</v>
      </c>
      <c r="AX194" s="72" t="n">
        <f aca="false">IFERROR(INDEX(X194:AC194,SMALL(IF(AD194:AI194=AY194,COLUMN(AD194:AI194)-COLUMN(AD194)+1),COUNTIF(AP194:AQ194,AY194))),0)</f>
        <v>0</v>
      </c>
      <c r="AY194" s="72" t="n">
        <f aca="false">IFERROR(LARGE(AD194:AI194,2),0)</f>
        <v>0</v>
      </c>
      <c r="AZ194" s="73" t="n">
        <f aca="false">IFERROR(INDEX(AJ194:AO194,SMALL(IF(AD194:AI194=AY194,COLUMN(AD194:AI194)-COLUMN(AD194)+1),COUNTIF(AP194:AQ194,AY194))),0)</f>
        <v>0</v>
      </c>
      <c r="BA194" s="74" t="n">
        <f aca="false">IFERROR(INDEX(X194:AC194,SMALL(IF(AD194:AI194=BB194,COLUMN(AD194:AI194)-COLUMN(AD194)+1),COUNTIF(AP194:AR194,BB194))),0)</f>
        <v>0</v>
      </c>
      <c r="BB194" s="74" t="n">
        <f aca="false">IFERROR(LARGE(AD194:AI194,3),0)</f>
        <v>0</v>
      </c>
      <c r="BC194" s="74" t="n">
        <f aca="false">IFERROR(INDEX(AJ194:AO194,SMALL(IF(AD194:AI194=BB194,COLUMN(AD194:AI194)-COLUMN(AD194)+1),COUNTIF(AP194:AR194,BB194))),0)</f>
        <v>0</v>
      </c>
      <c r="BD194" s="75" t="n">
        <f aca="false">IFERROR(INDEX(X194:AC194,SMALL(IF(AD194:AI194=BE194,COLUMN(AD194:AI194)-COLUMN(AD194)+1),COUNTIF(AP194:AS194,BE194))),0)</f>
        <v>0</v>
      </c>
      <c r="BE194" s="75" t="n">
        <f aca="false">IFERROR(LARGE(AD194:AI194,4),0)</f>
        <v>0</v>
      </c>
      <c r="BF194" s="75" t="n">
        <f aca="false">IFERROR(INDEX(AJ194:AO194,SMALL(IF(AD194:AI194=BE194,COLUMN(AD194:AI194)-COLUMN(AD194)+1),COUNTIF(AP194:AS194,BE194))),0)</f>
        <v>0</v>
      </c>
      <c r="BG194" s="76" t="n">
        <f aca="false">IFERROR(INDEX(X194:AC194,SMALL(IF(AD194:AI194=BH194,COLUMN(AD194:AI194)-COLUMN(AD194)+1),COUNTIF(AP194:AT194,BH194))),0)</f>
        <v>0</v>
      </c>
      <c r="BH194" s="76" t="n">
        <f aca="false">IFERROR(LARGE(AD194:AI194,5),0)</f>
        <v>0</v>
      </c>
      <c r="BI194" s="76" t="n">
        <f aca="false">IFERROR(INDEX(AJ194:AO194,SMALL(IF(AD194:AI194=BH194,COLUMN(AD194:AI194)-COLUMN(AD194)+1),COUNTIF(AP194:AT194,BH194))),0)</f>
        <v>0</v>
      </c>
      <c r="BJ194" s="77" t="n">
        <f aca="false">IF(COUNTIF(AD194:AI194,0)=0,IF(COUNTIFS(AD194:AI194,"*F*")=0,SUM(LARGE(AD194:AI194,{1,2,3,4,5})),IF(COUNTIFS(AD194:AI194,"*F*")=1,SUM(LARGE(AD194:AI194,{1,2,3,4,5})),IF(COUNTIFS(AD194:AI194,"*F*")=2,"C",IF(COUNTIFS(AD194:AI194,"*F*")&gt;2,"F")))),IF(COUNTIFS(AD194:AH194,"*F*")=0,SUM(AD194:AH194),IF(COUNTIFS(AD194:AH194,"*F*")=1,"C",IF(COUNTIFS(AD194:AH194,"*F*")&gt;=2,"F"))))</f>
        <v>0</v>
      </c>
      <c r="BK194" s="78" t="n">
        <f aca="false">IFERROR(BJ194/5,BJ194)</f>
        <v>0</v>
      </c>
    </row>
    <row r="195" customFormat="false" ht="15" hidden="false" customHeight="false" outlineLevel="0" collapsed="false">
      <c r="A195" s="64" t="n">
        <v>193</v>
      </c>
      <c r="B195" s="65" t="s">
        <v>12</v>
      </c>
      <c r="C195" s="79"/>
      <c r="D195" s="79"/>
      <c r="E195" s="50"/>
      <c r="F195" s="44"/>
      <c r="G195" s="44"/>
      <c r="H195" s="44"/>
      <c r="I195" s="44"/>
      <c r="J195" s="44"/>
      <c r="K195" s="44"/>
      <c r="L195" s="44"/>
      <c r="M195" s="44"/>
      <c r="N195" s="44"/>
      <c r="O195" s="44"/>
      <c r="P195" s="44"/>
      <c r="Q195" s="44"/>
      <c r="R195" s="44"/>
      <c r="S195" s="44"/>
      <c r="T195" s="44"/>
      <c r="U195" s="44"/>
      <c r="V195" s="44"/>
      <c r="W195" s="44"/>
      <c r="X195" s="67" t="n">
        <f aca="false">F195</f>
        <v>0</v>
      </c>
      <c r="Y195" s="67" t="n">
        <f aca="false">I195</f>
        <v>0</v>
      </c>
      <c r="Z195" s="67" t="n">
        <f aca="false">L195</f>
        <v>0</v>
      </c>
      <c r="AA195" s="67" t="n">
        <f aca="false">O195</f>
        <v>0</v>
      </c>
      <c r="AB195" s="67" t="n">
        <f aca="false">R195</f>
        <v>0</v>
      </c>
      <c r="AC195" s="67" t="n">
        <f aca="false">U195</f>
        <v>0</v>
      </c>
      <c r="AD195" s="68" t="n">
        <f aca="false">G195</f>
        <v>0</v>
      </c>
      <c r="AE195" s="68" t="n">
        <f aca="false">J195</f>
        <v>0</v>
      </c>
      <c r="AF195" s="68" t="n">
        <f aca="false">M195</f>
        <v>0</v>
      </c>
      <c r="AG195" s="68" t="n">
        <f aca="false">P195</f>
        <v>0</v>
      </c>
      <c r="AH195" s="68" t="n">
        <f aca="false">S195</f>
        <v>0</v>
      </c>
      <c r="AI195" s="68" t="n">
        <f aca="false">V195</f>
        <v>0</v>
      </c>
      <c r="AJ195" s="69" t="n">
        <f aca="false">H195</f>
        <v>0</v>
      </c>
      <c r="AK195" s="69" t="n">
        <f aca="false">K195</f>
        <v>0</v>
      </c>
      <c r="AL195" s="69" t="n">
        <f aca="false">N195</f>
        <v>0</v>
      </c>
      <c r="AM195" s="69" t="n">
        <f aca="false">Q195</f>
        <v>0</v>
      </c>
      <c r="AN195" s="69" t="n">
        <f aca="false">T195</f>
        <v>0</v>
      </c>
      <c r="AO195" s="69" t="n">
        <f aca="false">W195</f>
        <v>0</v>
      </c>
      <c r="AP195" s="70" t="n">
        <f aca="false">IFERROR(LARGE(AD195:AI195,1),0)</f>
        <v>0</v>
      </c>
      <c r="AQ195" s="70" t="n">
        <f aca="false">IFERROR(LARGE(AD195:AI195,2),0)</f>
        <v>0</v>
      </c>
      <c r="AR195" s="70" t="n">
        <f aca="false">IFERROR(LARGE(AD195:AI195,3),0)</f>
        <v>0</v>
      </c>
      <c r="AS195" s="70" t="n">
        <f aca="false">IFERROR(LARGE(AD195:AI195,4),0)</f>
        <v>0</v>
      </c>
      <c r="AT195" s="70" t="n">
        <f aca="false">IFERROR(LARGE(AD195:AI195,5),0)</f>
        <v>0</v>
      </c>
      <c r="AU195" s="71" t="n">
        <f aca="false">IFERROR(INDEX(X195:AC195,SMALL(IF(AD195:AI195=AV195,COLUMN(AD195:AI195)-COLUMN(AD195)+1),COUNTIF(AP195:AP195,AV195))),0)</f>
        <v>0</v>
      </c>
      <c r="AV195" s="71" t="n">
        <f aca="false">IFERROR(LARGE(AD195:AI195,1),0)</f>
        <v>0</v>
      </c>
      <c r="AW195" s="71" t="n">
        <f aca="false">IFERROR(INDEX(AJ195:AO195,SMALL(IF(AD195:AI195=AV195,COLUMN(AD195:AI195)-COLUMN(AD195)+1),COUNTIF(AP195:AP195,AV195))),0)</f>
        <v>0</v>
      </c>
      <c r="AX195" s="72" t="n">
        <f aca="false">IFERROR(INDEX(X195:AC195,SMALL(IF(AD195:AI195=AY195,COLUMN(AD195:AI195)-COLUMN(AD195)+1),COUNTIF(AP195:AQ195,AY195))),0)</f>
        <v>0</v>
      </c>
      <c r="AY195" s="72" t="n">
        <f aca="false">IFERROR(LARGE(AD195:AI195,2),0)</f>
        <v>0</v>
      </c>
      <c r="AZ195" s="73" t="n">
        <f aca="false">IFERROR(INDEX(AJ195:AO195,SMALL(IF(AD195:AI195=AY195,COLUMN(AD195:AI195)-COLUMN(AD195)+1),COUNTIF(AP195:AQ195,AY195))),0)</f>
        <v>0</v>
      </c>
      <c r="BA195" s="74" t="n">
        <f aca="false">IFERROR(INDEX(X195:AC195,SMALL(IF(AD195:AI195=BB195,COLUMN(AD195:AI195)-COLUMN(AD195)+1),COUNTIF(AP195:AR195,BB195))),0)</f>
        <v>0</v>
      </c>
      <c r="BB195" s="74" t="n">
        <f aca="false">IFERROR(LARGE(AD195:AI195,3),0)</f>
        <v>0</v>
      </c>
      <c r="BC195" s="74" t="n">
        <f aca="false">IFERROR(INDEX(AJ195:AO195,SMALL(IF(AD195:AI195=BB195,COLUMN(AD195:AI195)-COLUMN(AD195)+1),COUNTIF(AP195:AR195,BB195))),0)</f>
        <v>0</v>
      </c>
      <c r="BD195" s="75" t="n">
        <f aca="false">IFERROR(INDEX(X195:AC195,SMALL(IF(AD195:AI195=BE195,COLUMN(AD195:AI195)-COLUMN(AD195)+1),COUNTIF(AP195:AS195,BE195))),0)</f>
        <v>0</v>
      </c>
      <c r="BE195" s="75" t="n">
        <f aca="false">IFERROR(LARGE(AD195:AI195,4),0)</f>
        <v>0</v>
      </c>
      <c r="BF195" s="75" t="n">
        <f aca="false">IFERROR(INDEX(AJ195:AO195,SMALL(IF(AD195:AI195=BE195,COLUMN(AD195:AI195)-COLUMN(AD195)+1),COUNTIF(AP195:AS195,BE195))),0)</f>
        <v>0</v>
      </c>
      <c r="BG195" s="76" t="n">
        <f aca="false">IFERROR(INDEX(X195:AC195,SMALL(IF(AD195:AI195=BH195,COLUMN(AD195:AI195)-COLUMN(AD195)+1),COUNTIF(AP195:AT195,BH195))),0)</f>
        <v>0</v>
      </c>
      <c r="BH195" s="76" t="n">
        <f aca="false">IFERROR(LARGE(AD195:AI195,5),0)</f>
        <v>0</v>
      </c>
      <c r="BI195" s="76" t="n">
        <f aca="false">IFERROR(INDEX(AJ195:AO195,SMALL(IF(AD195:AI195=BH195,COLUMN(AD195:AI195)-COLUMN(AD195)+1),COUNTIF(AP195:AT195,BH195))),0)</f>
        <v>0</v>
      </c>
      <c r="BJ195" s="77" t="n">
        <f aca="false">IF(COUNTIF(AD195:AI195,0)=0,IF(COUNTIFS(AD195:AI195,"*F*")=0,SUM(LARGE(AD195:AI195,{1,2,3,4,5})),IF(COUNTIFS(AD195:AI195,"*F*")=1,SUM(LARGE(AD195:AI195,{1,2,3,4,5})),IF(COUNTIFS(AD195:AI195,"*F*")=2,"C",IF(COUNTIFS(AD195:AI195,"*F*")&gt;2,"F")))),IF(COUNTIFS(AD195:AH195,"*F*")=0,SUM(AD195:AH195),IF(COUNTIFS(AD195:AH195,"*F*")=1,"C",IF(COUNTIFS(AD195:AH195,"*F*")&gt;=2,"F"))))</f>
        <v>0</v>
      </c>
      <c r="BK195" s="78" t="n">
        <f aca="false">IFERROR(BJ195/5,BJ195)</f>
        <v>0</v>
      </c>
    </row>
    <row r="196" customFormat="false" ht="15" hidden="false" customHeight="false" outlineLevel="0" collapsed="false">
      <c r="A196" s="64" t="n">
        <v>194</v>
      </c>
      <c r="B196" s="65" t="s">
        <v>12</v>
      </c>
      <c r="C196" s="79"/>
      <c r="D196" s="79"/>
      <c r="E196" s="50"/>
      <c r="F196" s="44"/>
      <c r="G196" s="44"/>
      <c r="H196" s="44"/>
      <c r="I196" s="44"/>
      <c r="J196" s="44"/>
      <c r="K196" s="44"/>
      <c r="L196" s="44"/>
      <c r="M196" s="44"/>
      <c r="N196" s="44"/>
      <c r="O196" s="44"/>
      <c r="P196" s="44"/>
      <c r="Q196" s="44"/>
      <c r="R196" s="44"/>
      <c r="S196" s="44"/>
      <c r="T196" s="44"/>
      <c r="U196" s="44"/>
      <c r="V196" s="44"/>
      <c r="W196" s="44"/>
      <c r="X196" s="67" t="n">
        <f aca="false">F196</f>
        <v>0</v>
      </c>
      <c r="Y196" s="67" t="n">
        <f aca="false">I196</f>
        <v>0</v>
      </c>
      <c r="Z196" s="67" t="n">
        <f aca="false">L196</f>
        <v>0</v>
      </c>
      <c r="AA196" s="67" t="n">
        <f aca="false">O196</f>
        <v>0</v>
      </c>
      <c r="AB196" s="67" t="n">
        <f aca="false">R196</f>
        <v>0</v>
      </c>
      <c r="AC196" s="67" t="n">
        <f aca="false">U196</f>
        <v>0</v>
      </c>
      <c r="AD196" s="68" t="n">
        <f aca="false">G196</f>
        <v>0</v>
      </c>
      <c r="AE196" s="68" t="n">
        <f aca="false">J196</f>
        <v>0</v>
      </c>
      <c r="AF196" s="68" t="n">
        <f aca="false">M196</f>
        <v>0</v>
      </c>
      <c r="AG196" s="68" t="n">
        <f aca="false">P196</f>
        <v>0</v>
      </c>
      <c r="AH196" s="68" t="n">
        <f aca="false">S196</f>
        <v>0</v>
      </c>
      <c r="AI196" s="68" t="n">
        <f aca="false">V196</f>
        <v>0</v>
      </c>
      <c r="AJ196" s="69" t="n">
        <f aca="false">H196</f>
        <v>0</v>
      </c>
      <c r="AK196" s="69" t="n">
        <f aca="false">K196</f>
        <v>0</v>
      </c>
      <c r="AL196" s="69" t="n">
        <f aca="false">N196</f>
        <v>0</v>
      </c>
      <c r="AM196" s="69" t="n">
        <f aca="false">Q196</f>
        <v>0</v>
      </c>
      <c r="AN196" s="69" t="n">
        <f aca="false">T196</f>
        <v>0</v>
      </c>
      <c r="AO196" s="69" t="n">
        <f aca="false">W196</f>
        <v>0</v>
      </c>
      <c r="AP196" s="70" t="n">
        <f aca="false">IFERROR(LARGE(AD196:AI196,1),0)</f>
        <v>0</v>
      </c>
      <c r="AQ196" s="70" t="n">
        <f aca="false">IFERROR(LARGE(AD196:AI196,2),0)</f>
        <v>0</v>
      </c>
      <c r="AR196" s="70" t="n">
        <f aca="false">IFERROR(LARGE(AD196:AI196,3),0)</f>
        <v>0</v>
      </c>
      <c r="AS196" s="70" t="n">
        <f aca="false">IFERROR(LARGE(AD196:AI196,4),0)</f>
        <v>0</v>
      </c>
      <c r="AT196" s="70" t="n">
        <f aca="false">IFERROR(LARGE(AD196:AI196,5),0)</f>
        <v>0</v>
      </c>
      <c r="AU196" s="71" t="n">
        <f aca="false">IFERROR(INDEX(X196:AC196,SMALL(IF(AD196:AI196=AV196,COLUMN(AD196:AI196)-COLUMN(AD196)+1),COUNTIF(AP196:AP196,AV196))),0)</f>
        <v>0</v>
      </c>
      <c r="AV196" s="71" t="n">
        <f aca="false">IFERROR(LARGE(AD196:AI196,1),0)</f>
        <v>0</v>
      </c>
      <c r="AW196" s="71" t="n">
        <f aca="false">IFERROR(INDEX(AJ196:AO196,SMALL(IF(AD196:AI196=AV196,COLUMN(AD196:AI196)-COLUMN(AD196)+1),COUNTIF(AP196:AP196,AV196))),0)</f>
        <v>0</v>
      </c>
      <c r="AX196" s="72" t="n">
        <f aca="false">IFERROR(INDEX(X196:AC196,SMALL(IF(AD196:AI196=AY196,COLUMN(AD196:AI196)-COLUMN(AD196)+1),COUNTIF(AP196:AQ196,AY196))),0)</f>
        <v>0</v>
      </c>
      <c r="AY196" s="72" t="n">
        <f aca="false">IFERROR(LARGE(AD196:AI196,2),0)</f>
        <v>0</v>
      </c>
      <c r="AZ196" s="73" t="n">
        <f aca="false">IFERROR(INDEX(AJ196:AO196,SMALL(IF(AD196:AI196=AY196,COLUMN(AD196:AI196)-COLUMN(AD196)+1),COUNTIF(AP196:AQ196,AY196))),0)</f>
        <v>0</v>
      </c>
      <c r="BA196" s="74" t="n">
        <f aca="false">IFERROR(INDEX(X196:AC196,SMALL(IF(AD196:AI196=BB196,COLUMN(AD196:AI196)-COLUMN(AD196)+1),COUNTIF(AP196:AR196,BB196))),0)</f>
        <v>0</v>
      </c>
      <c r="BB196" s="74" t="n">
        <f aca="false">IFERROR(LARGE(AD196:AI196,3),0)</f>
        <v>0</v>
      </c>
      <c r="BC196" s="74" t="n">
        <f aca="false">IFERROR(INDEX(AJ196:AO196,SMALL(IF(AD196:AI196=BB196,COLUMN(AD196:AI196)-COLUMN(AD196)+1),COUNTIF(AP196:AR196,BB196))),0)</f>
        <v>0</v>
      </c>
      <c r="BD196" s="75" t="n">
        <f aca="false">IFERROR(INDEX(X196:AC196,SMALL(IF(AD196:AI196=BE196,COLUMN(AD196:AI196)-COLUMN(AD196)+1),COUNTIF(AP196:AS196,BE196))),0)</f>
        <v>0</v>
      </c>
      <c r="BE196" s="75" t="n">
        <f aca="false">IFERROR(LARGE(AD196:AI196,4),0)</f>
        <v>0</v>
      </c>
      <c r="BF196" s="75" t="n">
        <f aca="false">IFERROR(INDEX(AJ196:AO196,SMALL(IF(AD196:AI196=BE196,COLUMN(AD196:AI196)-COLUMN(AD196)+1),COUNTIF(AP196:AS196,BE196))),0)</f>
        <v>0</v>
      </c>
      <c r="BG196" s="76" t="n">
        <f aca="false">IFERROR(INDEX(X196:AC196,SMALL(IF(AD196:AI196=BH196,COLUMN(AD196:AI196)-COLUMN(AD196)+1),COUNTIF(AP196:AT196,BH196))),0)</f>
        <v>0</v>
      </c>
      <c r="BH196" s="76" t="n">
        <f aca="false">IFERROR(LARGE(AD196:AI196,5),0)</f>
        <v>0</v>
      </c>
      <c r="BI196" s="76" t="n">
        <f aca="false">IFERROR(INDEX(AJ196:AO196,SMALL(IF(AD196:AI196=BH196,COLUMN(AD196:AI196)-COLUMN(AD196)+1),COUNTIF(AP196:AT196,BH196))),0)</f>
        <v>0</v>
      </c>
      <c r="BJ196" s="77" t="n">
        <f aca="false">IF(COUNTIF(AD196:AI196,0)=0,IF(COUNTIFS(AD196:AI196,"*F*")=0,SUM(LARGE(AD196:AI196,{1,2,3,4,5})),IF(COUNTIFS(AD196:AI196,"*F*")=1,SUM(LARGE(AD196:AI196,{1,2,3,4,5})),IF(COUNTIFS(AD196:AI196,"*F*")=2,"C",IF(COUNTIFS(AD196:AI196,"*F*")&gt;2,"F")))),IF(COUNTIFS(AD196:AH196,"*F*")=0,SUM(AD196:AH196),IF(COUNTIFS(AD196:AH196,"*F*")=1,"C",IF(COUNTIFS(AD196:AH196,"*F*")&gt;=2,"F"))))</f>
        <v>0</v>
      </c>
      <c r="BK196" s="78" t="n">
        <f aca="false">IFERROR(BJ196/5,BJ196)</f>
        <v>0</v>
      </c>
    </row>
    <row r="197" customFormat="false" ht="15" hidden="false" customHeight="false" outlineLevel="0" collapsed="false">
      <c r="A197" s="64" t="n">
        <v>195</v>
      </c>
      <c r="B197" s="65" t="s">
        <v>12</v>
      </c>
      <c r="C197" s="79"/>
      <c r="D197" s="79"/>
      <c r="E197" s="50"/>
      <c r="F197" s="44"/>
      <c r="G197" s="44"/>
      <c r="H197" s="44"/>
      <c r="I197" s="44"/>
      <c r="J197" s="44"/>
      <c r="K197" s="44"/>
      <c r="L197" s="44"/>
      <c r="M197" s="44"/>
      <c r="N197" s="44"/>
      <c r="O197" s="44"/>
      <c r="P197" s="44"/>
      <c r="Q197" s="44"/>
      <c r="R197" s="44"/>
      <c r="S197" s="44"/>
      <c r="T197" s="44"/>
      <c r="U197" s="44"/>
      <c r="V197" s="44"/>
      <c r="W197" s="44"/>
      <c r="X197" s="67" t="n">
        <f aca="false">F197</f>
        <v>0</v>
      </c>
      <c r="Y197" s="67" t="n">
        <f aca="false">I197</f>
        <v>0</v>
      </c>
      <c r="Z197" s="67" t="n">
        <f aca="false">L197</f>
        <v>0</v>
      </c>
      <c r="AA197" s="67" t="n">
        <f aca="false">O197</f>
        <v>0</v>
      </c>
      <c r="AB197" s="67" t="n">
        <f aca="false">R197</f>
        <v>0</v>
      </c>
      <c r="AC197" s="67" t="n">
        <f aca="false">U197</f>
        <v>0</v>
      </c>
      <c r="AD197" s="68" t="n">
        <f aca="false">G197</f>
        <v>0</v>
      </c>
      <c r="AE197" s="68" t="n">
        <f aca="false">J197</f>
        <v>0</v>
      </c>
      <c r="AF197" s="68" t="n">
        <f aca="false">M197</f>
        <v>0</v>
      </c>
      <c r="AG197" s="68" t="n">
        <f aca="false">P197</f>
        <v>0</v>
      </c>
      <c r="AH197" s="68" t="n">
        <f aca="false">S197</f>
        <v>0</v>
      </c>
      <c r="AI197" s="68" t="n">
        <f aca="false">V197</f>
        <v>0</v>
      </c>
      <c r="AJ197" s="69" t="n">
        <f aca="false">H197</f>
        <v>0</v>
      </c>
      <c r="AK197" s="69" t="n">
        <f aca="false">K197</f>
        <v>0</v>
      </c>
      <c r="AL197" s="69" t="n">
        <f aca="false">N197</f>
        <v>0</v>
      </c>
      <c r="AM197" s="69" t="n">
        <f aca="false">Q197</f>
        <v>0</v>
      </c>
      <c r="AN197" s="69" t="n">
        <f aca="false">T197</f>
        <v>0</v>
      </c>
      <c r="AO197" s="69" t="n">
        <f aca="false">W197</f>
        <v>0</v>
      </c>
      <c r="AP197" s="70" t="n">
        <f aca="false">IFERROR(LARGE(AD197:AI197,1),0)</f>
        <v>0</v>
      </c>
      <c r="AQ197" s="70" t="n">
        <f aca="false">IFERROR(LARGE(AD197:AI197,2),0)</f>
        <v>0</v>
      </c>
      <c r="AR197" s="70" t="n">
        <f aca="false">IFERROR(LARGE(AD197:AI197,3),0)</f>
        <v>0</v>
      </c>
      <c r="AS197" s="70" t="n">
        <f aca="false">IFERROR(LARGE(AD197:AI197,4),0)</f>
        <v>0</v>
      </c>
      <c r="AT197" s="70" t="n">
        <f aca="false">IFERROR(LARGE(AD197:AI197,5),0)</f>
        <v>0</v>
      </c>
      <c r="AU197" s="71" t="n">
        <f aca="false">IFERROR(INDEX(X197:AC197,SMALL(IF(AD197:AI197=AV197,COLUMN(AD197:AI197)-COLUMN(AD197)+1),COUNTIF(AP197:AP197,AV197))),0)</f>
        <v>0</v>
      </c>
      <c r="AV197" s="71" t="n">
        <f aca="false">IFERROR(LARGE(AD197:AI197,1),0)</f>
        <v>0</v>
      </c>
      <c r="AW197" s="71" t="n">
        <f aca="false">IFERROR(INDEX(AJ197:AO197,SMALL(IF(AD197:AI197=AV197,COLUMN(AD197:AI197)-COLUMN(AD197)+1),COUNTIF(AP197:AP197,AV197))),0)</f>
        <v>0</v>
      </c>
      <c r="AX197" s="72" t="n">
        <f aca="false">IFERROR(INDEX(X197:AC197,SMALL(IF(AD197:AI197=AY197,COLUMN(AD197:AI197)-COLUMN(AD197)+1),COUNTIF(AP197:AQ197,AY197))),0)</f>
        <v>0</v>
      </c>
      <c r="AY197" s="72" t="n">
        <f aca="false">IFERROR(LARGE(AD197:AI197,2),0)</f>
        <v>0</v>
      </c>
      <c r="AZ197" s="73" t="n">
        <f aca="false">IFERROR(INDEX(AJ197:AO197,SMALL(IF(AD197:AI197=AY197,COLUMN(AD197:AI197)-COLUMN(AD197)+1),COUNTIF(AP197:AQ197,AY197))),0)</f>
        <v>0</v>
      </c>
      <c r="BA197" s="74" t="n">
        <f aca="false">IFERROR(INDEX(X197:AC197,SMALL(IF(AD197:AI197=BB197,COLUMN(AD197:AI197)-COLUMN(AD197)+1),COUNTIF(AP197:AR197,BB197))),0)</f>
        <v>0</v>
      </c>
      <c r="BB197" s="74" t="n">
        <f aca="false">IFERROR(LARGE(AD197:AI197,3),0)</f>
        <v>0</v>
      </c>
      <c r="BC197" s="74" t="n">
        <f aca="false">IFERROR(INDEX(AJ197:AO197,SMALL(IF(AD197:AI197=BB197,COLUMN(AD197:AI197)-COLUMN(AD197)+1),COUNTIF(AP197:AR197,BB197))),0)</f>
        <v>0</v>
      </c>
      <c r="BD197" s="75" t="n">
        <f aca="false">IFERROR(INDEX(X197:AC197,SMALL(IF(AD197:AI197=BE197,COLUMN(AD197:AI197)-COLUMN(AD197)+1),COUNTIF(AP197:AS197,BE197))),0)</f>
        <v>0</v>
      </c>
      <c r="BE197" s="75" t="n">
        <f aca="false">IFERROR(LARGE(AD197:AI197,4),0)</f>
        <v>0</v>
      </c>
      <c r="BF197" s="75" t="n">
        <f aca="false">IFERROR(INDEX(AJ197:AO197,SMALL(IF(AD197:AI197=BE197,COLUMN(AD197:AI197)-COLUMN(AD197)+1),COUNTIF(AP197:AS197,BE197))),0)</f>
        <v>0</v>
      </c>
      <c r="BG197" s="76" t="n">
        <f aca="false">IFERROR(INDEX(X197:AC197,SMALL(IF(AD197:AI197=BH197,COLUMN(AD197:AI197)-COLUMN(AD197)+1),COUNTIF(AP197:AT197,BH197))),0)</f>
        <v>0</v>
      </c>
      <c r="BH197" s="76" t="n">
        <f aca="false">IFERROR(LARGE(AD197:AI197,5),0)</f>
        <v>0</v>
      </c>
      <c r="BI197" s="76" t="n">
        <f aca="false">IFERROR(INDEX(AJ197:AO197,SMALL(IF(AD197:AI197=BH197,COLUMN(AD197:AI197)-COLUMN(AD197)+1),COUNTIF(AP197:AT197,BH197))),0)</f>
        <v>0</v>
      </c>
      <c r="BJ197" s="77" t="n">
        <f aca="false">IF(COUNTIF(AD197:AI197,0)=0,IF(COUNTIFS(AD197:AI197,"*F*")=0,SUM(LARGE(AD197:AI197,{1,2,3,4,5})),IF(COUNTIFS(AD197:AI197,"*F*")=1,SUM(LARGE(AD197:AI197,{1,2,3,4,5})),IF(COUNTIFS(AD197:AI197,"*F*")=2,"C",IF(COUNTIFS(AD197:AI197,"*F*")&gt;2,"F")))),IF(COUNTIFS(AD197:AH197,"*F*")=0,SUM(AD197:AH197),IF(COUNTIFS(AD197:AH197,"*F*")=1,"C",IF(COUNTIFS(AD197:AH197,"*F*")&gt;=2,"F"))))</f>
        <v>0</v>
      </c>
      <c r="BK197" s="78" t="n">
        <f aca="false">IFERROR(BJ197/5,BJ197)</f>
        <v>0</v>
      </c>
    </row>
    <row r="198" customFormat="false" ht="15" hidden="false" customHeight="false" outlineLevel="0" collapsed="false">
      <c r="A198" s="64" t="n">
        <v>196</v>
      </c>
      <c r="B198" s="65" t="s">
        <v>12</v>
      </c>
      <c r="C198" s="79"/>
      <c r="D198" s="79"/>
      <c r="E198" s="50"/>
      <c r="F198" s="44"/>
      <c r="G198" s="44"/>
      <c r="H198" s="44"/>
      <c r="I198" s="44"/>
      <c r="J198" s="44"/>
      <c r="K198" s="44"/>
      <c r="L198" s="44"/>
      <c r="M198" s="44"/>
      <c r="N198" s="44"/>
      <c r="O198" s="44"/>
      <c r="P198" s="44"/>
      <c r="Q198" s="44"/>
      <c r="R198" s="44"/>
      <c r="S198" s="44"/>
      <c r="T198" s="44"/>
      <c r="U198" s="44"/>
      <c r="V198" s="44"/>
      <c r="W198" s="44"/>
      <c r="X198" s="67" t="n">
        <f aca="false">F198</f>
        <v>0</v>
      </c>
      <c r="Y198" s="67" t="n">
        <f aca="false">I198</f>
        <v>0</v>
      </c>
      <c r="Z198" s="67" t="n">
        <f aca="false">L198</f>
        <v>0</v>
      </c>
      <c r="AA198" s="67" t="n">
        <f aca="false">O198</f>
        <v>0</v>
      </c>
      <c r="AB198" s="67" t="n">
        <f aca="false">R198</f>
        <v>0</v>
      </c>
      <c r="AC198" s="67" t="n">
        <f aca="false">U198</f>
        <v>0</v>
      </c>
      <c r="AD198" s="68" t="n">
        <f aca="false">G198</f>
        <v>0</v>
      </c>
      <c r="AE198" s="68" t="n">
        <f aca="false">J198</f>
        <v>0</v>
      </c>
      <c r="AF198" s="68" t="n">
        <f aca="false">M198</f>
        <v>0</v>
      </c>
      <c r="AG198" s="68" t="n">
        <f aca="false">P198</f>
        <v>0</v>
      </c>
      <c r="AH198" s="68" t="n">
        <f aca="false">S198</f>
        <v>0</v>
      </c>
      <c r="AI198" s="68" t="n">
        <f aca="false">V198</f>
        <v>0</v>
      </c>
      <c r="AJ198" s="69" t="n">
        <f aca="false">H198</f>
        <v>0</v>
      </c>
      <c r="AK198" s="69" t="n">
        <f aca="false">K198</f>
        <v>0</v>
      </c>
      <c r="AL198" s="69" t="n">
        <f aca="false">N198</f>
        <v>0</v>
      </c>
      <c r="AM198" s="69" t="n">
        <f aca="false">Q198</f>
        <v>0</v>
      </c>
      <c r="AN198" s="69" t="n">
        <f aca="false">T198</f>
        <v>0</v>
      </c>
      <c r="AO198" s="69" t="n">
        <f aca="false">W198</f>
        <v>0</v>
      </c>
      <c r="AP198" s="70" t="n">
        <f aca="false">IFERROR(LARGE(AD198:AI198,1),0)</f>
        <v>0</v>
      </c>
      <c r="AQ198" s="70" t="n">
        <f aca="false">IFERROR(LARGE(AD198:AI198,2),0)</f>
        <v>0</v>
      </c>
      <c r="AR198" s="70" t="n">
        <f aca="false">IFERROR(LARGE(AD198:AI198,3),0)</f>
        <v>0</v>
      </c>
      <c r="AS198" s="70" t="n">
        <f aca="false">IFERROR(LARGE(AD198:AI198,4),0)</f>
        <v>0</v>
      </c>
      <c r="AT198" s="70" t="n">
        <f aca="false">IFERROR(LARGE(AD198:AI198,5),0)</f>
        <v>0</v>
      </c>
      <c r="AU198" s="71" t="n">
        <f aca="false">IFERROR(INDEX(X198:AC198,SMALL(IF(AD198:AI198=AV198,COLUMN(AD198:AI198)-COLUMN(AD198)+1),COUNTIF(AP198:AP198,AV198))),0)</f>
        <v>0</v>
      </c>
      <c r="AV198" s="71" t="n">
        <f aca="false">IFERROR(LARGE(AD198:AI198,1),0)</f>
        <v>0</v>
      </c>
      <c r="AW198" s="71" t="n">
        <f aca="false">IFERROR(INDEX(AJ198:AO198,SMALL(IF(AD198:AI198=AV198,COLUMN(AD198:AI198)-COLUMN(AD198)+1),COUNTIF(AP198:AP198,AV198))),0)</f>
        <v>0</v>
      </c>
      <c r="AX198" s="72" t="n">
        <f aca="false">IFERROR(INDEX(X198:AC198,SMALL(IF(AD198:AI198=AY198,COLUMN(AD198:AI198)-COLUMN(AD198)+1),COUNTIF(AP198:AQ198,AY198))),0)</f>
        <v>0</v>
      </c>
      <c r="AY198" s="72" t="n">
        <f aca="false">IFERROR(LARGE(AD198:AI198,2),0)</f>
        <v>0</v>
      </c>
      <c r="AZ198" s="73" t="n">
        <f aca="false">IFERROR(INDEX(AJ198:AO198,SMALL(IF(AD198:AI198=AY198,COLUMN(AD198:AI198)-COLUMN(AD198)+1),COUNTIF(AP198:AQ198,AY198))),0)</f>
        <v>0</v>
      </c>
      <c r="BA198" s="74" t="n">
        <f aca="false">IFERROR(INDEX(X198:AC198,SMALL(IF(AD198:AI198=BB198,COLUMN(AD198:AI198)-COLUMN(AD198)+1),COUNTIF(AP198:AR198,BB198))),0)</f>
        <v>0</v>
      </c>
      <c r="BB198" s="74" t="n">
        <f aca="false">IFERROR(LARGE(AD198:AI198,3),0)</f>
        <v>0</v>
      </c>
      <c r="BC198" s="74" t="n">
        <f aca="false">IFERROR(INDEX(AJ198:AO198,SMALL(IF(AD198:AI198=BB198,COLUMN(AD198:AI198)-COLUMN(AD198)+1),COUNTIF(AP198:AR198,BB198))),0)</f>
        <v>0</v>
      </c>
      <c r="BD198" s="75" t="n">
        <f aca="false">IFERROR(INDEX(X198:AC198,SMALL(IF(AD198:AI198=BE198,COLUMN(AD198:AI198)-COLUMN(AD198)+1),COUNTIF(AP198:AS198,BE198))),0)</f>
        <v>0</v>
      </c>
      <c r="BE198" s="75" t="n">
        <f aca="false">IFERROR(LARGE(AD198:AI198,4),0)</f>
        <v>0</v>
      </c>
      <c r="BF198" s="75" t="n">
        <f aca="false">IFERROR(INDEX(AJ198:AO198,SMALL(IF(AD198:AI198=BE198,COLUMN(AD198:AI198)-COLUMN(AD198)+1),COUNTIF(AP198:AS198,BE198))),0)</f>
        <v>0</v>
      </c>
      <c r="BG198" s="76" t="n">
        <f aca="false">IFERROR(INDEX(X198:AC198,SMALL(IF(AD198:AI198=BH198,COLUMN(AD198:AI198)-COLUMN(AD198)+1),COUNTIF(AP198:AT198,BH198))),0)</f>
        <v>0</v>
      </c>
      <c r="BH198" s="76" t="n">
        <f aca="false">IFERROR(LARGE(AD198:AI198,5),0)</f>
        <v>0</v>
      </c>
      <c r="BI198" s="76" t="n">
        <f aca="false">IFERROR(INDEX(AJ198:AO198,SMALL(IF(AD198:AI198=BH198,COLUMN(AD198:AI198)-COLUMN(AD198)+1),COUNTIF(AP198:AT198,BH198))),0)</f>
        <v>0</v>
      </c>
      <c r="BJ198" s="77" t="n">
        <f aca="false">IF(COUNTIF(AD198:AI198,0)=0,IF(COUNTIFS(AD198:AI198,"*F*")=0,SUM(LARGE(AD198:AI198,{1,2,3,4,5})),IF(COUNTIFS(AD198:AI198,"*F*")=1,SUM(LARGE(AD198:AI198,{1,2,3,4,5})),IF(COUNTIFS(AD198:AI198,"*F*")=2,"C",IF(COUNTIFS(AD198:AI198,"*F*")&gt;2,"F")))),IF(COUNTIFS(AD198:AH198,"*F*")=0,SUM(AD198:AH198),IF(COUNTIFS(AD198:AH198,"*F*")=1,"C",IF(COUNTIFS(AD198:AH198,"*F*")&gt;=2,"F"))))</f>
        <v>0</v>
      </c>
      <c r="BK198" s="78" t="n">
        <f aca="false">IFERROR(BJ198/5,BJ198)</f>
        <v>0</v>
      </c>
    </row>
    <row r="199" customFormat="false" ht="15" hidden="false" customHeight="false" outlineLevel="0" collapsed="false">
      <c r="A199" s="64" t="n">
        <v>197</v>
      </c>
      <c r="B199" s="65" t="s">
        <v>12</v>
      </c>
      <c r="C199" s="79"/>
      <c r="D199" s="79"/>
      <c r="E199" s="50"/>
      <c r="F199" s="44"/>
      <c r="G199" s="44"/>
      <c r="H199" s="44"/>
      <c r="I199" s="44"/>
      <c r="J199" s="44"/>
      <c r="K199" s="44"/>
      <c r="L199" s="44"/>
      <c r="M199" s="44"/>
      <c r="N199" s="44"/>
      <c r="O199" s="44"/>
      <c r="P199" s="44"/>
      <c r="Q199" s="44"/>
      <c r="R199" s="44"/>
      <c r="S199" s="44"/>
      <c r="T199" s="44"/>
      <c r="U199" s="44"/>
      <c r="V199" s="44"/>
      <c r="W199" s="44"/>
      <c r="X199" s="67" t="n">
        <f aca="false">F199</f>
        <v>0</v>
      </c>
      <c r="Y199" s="67" t="n">
        <f aca="false">I199</f>
        <v>0</v>
      </c>
      <c r="Z199" s="67" t="n">
        <f aca="false">L199</f>
        <v>0</v>
      </c>
      <c r="AA199" s="67" t="n">
        <f aca="false">O199</f>
        <v>0</v>
      </c>
      <c r="AB199" s="67" t="n">
        <f aca="false">R199</f>
        <v>0</v>
      </c>
      <c r="AC199" s="67" t="n">
        <f aca="false">U199</f>
        <v>0</v>
      </c>
      <c r="AD199" s="68" t="n">
        <f aca="false">G199</f>
        <v>0</v>
      </c>
      <c r="AE199" s="68" t="n">
        <f aca="false">J199</f>
        <v>0</v>
      </c>
      <c r="AF199" s="68" t="n">
        <f aca="false">M199</f>
        <v>0</v>
      </c>
      <c r="AG199" s="68" t="n">
        <f aca="false">P199</f>
        <v>0</v>
      </c>
      <c r="AH199" s="68" t="n">
        <f aca="false">S199</f>
        <v>0</v>
      </c>
      <c r="AI199" s="68" t="n">
        <f aca="false">V199</f>
        <v>0</v>
      </c>
      <c r="AJ199" s="69" t="n">
        <f aca="false">H199</f>
        <v>0</v>
      </c>
      <c r="AK199" s="69" t="n">
        <f aca="false">K199</f>
        <v>0</v>
      </c>
      <c r="AL199" s="69" t="n">
        <f aca="false">N199</f>
        <v>0</v>
      </c>
      <c r="AM199" s="69" t="n">
        <f aca="false">Q199</f>
        <v>0</v>
      </c>
      <c r="AN199" s="69" t="n">
        <f aca="false">T199</f>
        <v>0</v>
      </c>
      <c r="AO199" s="69" t="n">
        <f aca="false">W199</f>
        <v>0</v>
      </c>
      <c r="AP199" s="70" t="n">
        <f aca="false">IFERROR(LARGE(AD199:AI199,1),0)</f>
        <v>0</v>
      </c>
      <c r="AQ199" s="70" t="n">
        <f aca="false">IFERROR(LARGE(AD199:AI199,2),0)</f>
        <v>0</v>
      </c>
      <c r="AR199" s="70" t="n">
        <f aca="false">IFERROR(LARGE(AD199:AI199,3),0)</f>
        <v>0</v>
      </c>
      <c r="AS199" s="70" t="n">
        <f aca="false">IFERROR(LARGE(AD199:AI199,4),0)</f>
        <v>0</v>
      </c>
      <c r="AT199" s="70" t="n">
        <f aca="false">IFERROR(LARGE(AD199:AI199,5),0)</f>
        <v>0</v>
      </c>
      <c r="AU199" s="71" t="n">
        <f aca="false">IFERROR(INDEX(X199:AC199,SMALL(IF(AD199:AI199=AV199,COLUMN(AD199:AI199)-COLUMN(AD199)+1),COUNTIF(AP199:AP199,AV199))),0)</f>
        <v>0</v>
      </c>
      <c r="AV199" s="71" t="n">
        <f aca="false">IFERROR(LARGE(AD199:AI199,1),0)</f>
        <v>0</v>
      </c>
      <c r="AW199" s="71" t="n">
        <f aca="false">IFERROR(INDEX(AJ199:AO199,SMALL(IF(AD199:AI199=AV199,COLUMN(AD199:AI199)-COLUMN(AD199)+1),COUNTIF(AP199:AP199,AV199))),0)</f>
        <v>0</v>
      </c>
      <c r="AX199" s="72" t="n">
        <f aca="false">IFERROR(INDEX(X199:AC199,SMALL(IF(AD199:AI199=AY199,COLUMN(AD199:AI199)-COLUMN(AD199)+1),COUNTIF(AP199:AQ199,AY199))),0)</f>
        <v>0</v>
      </c>
      <c r="AY199" s="72" t="n">
        <f aca="false">IFERROR(LARGE(AD199:AI199,2),0)</f>
        <v>0</v>
      </c>
      <c r="AZ199" s="73" t="n">
        <f aca="false">IFERROR(INDEX(AJ199:AO199,SMALL(IF(AD199:AI199=AY199,COLUMN(AD199:AI199)-COLUMN(AD199)+1),COUNTIF(AP199:AQ199,AY199))),0)</f>
        <v>0</v>
      </c>
      <c r="BA199" s="74" t="n">
        <f aca="false">IFERROR(INDEX(X199:AC199,SMALL(IF(AD199:AI199=BB199,COLUMN(AD199:AI199)-COLUMN(AD199)+1),COUNTIF(AP199:AR199,BB199))),0)</f>
        <v>0</v>
      </c>
      <c r="BB199" s="74" t="n">
        <f aca="false">IFERROR(LARGE(AD199:AI199,3),0)</f>
        <v>0</v>
      </c>
      <c r="BC199" s="74" t="n">
        <f aca="false">IFERROR(INDEX(AJ199:AO199,SMALL(IF(AD199:AI199=BB199,COLUMN(AD199:AI199)-COLUMN(AD199)+1),COUNTIF(AP199:AR199,BB199))),0)</f>
        <v>0</v>
      </c>
      <c r="BD199" s="75" t="n">
        <f aca="false">IFERROR(INDEX(X199:AC199,SMALL(IF(AD199:AI199=BE199,COLUMN(AD199:AI199)-COLUMN(AD199)+1),COUNTIF(AP199:AS199,BE199))),0)</f>
        <v>0</v>
      </c>
      <c r="BE199" s="75" t="n">
        <f aca="false">IFERROR(LARGE(AD199:AI199,4),0)</f>
        <v>0</v>
      </c>
      <c r="BF199" s="75" t="n">
        <f aca="false">IFERROR(INDEX(AJ199:AO199,SMALL(IF(AD199:AI199=BE199,COLUMN(AD199:AI199)-COLUMN(AD199)+1),COUNTIF(AP199:AS199,BE199))),0)</f>
        <v>0</v>
      </c>
      <c r="BG199" s="76" t="n">
        <f aca="false">IFERROR(INDEX(X199:AC199,SMALL(IF(AD199:AI199=BH199,COLUMN(AD199:AI199)-COLUMN(AD199)+1),COUNTIF(AP199:AT199,BH199))),0)</f>
        <v>0</v>
      </c>
      <c r="BH199" s="76" t="n">
        <f aca="false">IFERROR(LARGE(AD199:AI199,5),0)</f>
        <v>0</v>
      </c>
      <c r="BI199" s="76" t="n">
        <f aca="false">IFERROR(INDEX(AJ199:AO199,SMALL(IF(AD199:AI199=BH199,COLUMN(AD199:AI199)-COLUMN(AD199)+1),COUNTIF(AP199:AT199,BH199))),0)</f>
        <v>0</v>
      </c>
      <c r="BJ199" s="77" t="n">
        <f aca="false">IF(COUNTIF(AD199:AI199,0)=0,IF(COUNTIFS(AD199:AI199,"*F*")=0,SUM(LARGE(AD199:AI199,{1,2,3,4,5})),IF(COUNTIFS(AD199:AI199,"*F*")=1,SUM(LARGE(AD199:AI199,{1,2,3,4,5})),IF(COUNTIFS(AD199:AI199,"*F*")=2,"C",IF(COUNTIFS(AD199:AI199,"*F*")&gt;2,"F")))),IF(COUNTIFS(AD199:AH199,"*F*")=0,SUM(AD199:AH199),IF(COUNTIFS(AD199:AH199,"*F*")=1,"C",IF(COUNTIFS(AD199:AH199,"*F*")&gt;=2,"F"))))</f>
        <v>0</v>
      </c>
      <c r="BK199" s="78" t="n">
        <f aca="false">IFERROR(BJ199/5,BJ199)</f>
        <v>0</v>
      </c>
    </row>
    <row r="200" customFormat="false" ht="15" hidden="false" customHeight="false" outlineLevel="0" collapsed="false">
      <c r="A200" s="64" t="n">
        <v>198</v>
      </c>
      <c r="B200" s="65" t="s">
        <v>12</v>
      </c>
      <c r="C200" s="79"/>
      <c r="D200" s="79"/>
      <c r="E200" s="50"/>
      <c r="F200" s="44"/>
      <c r="G200" s="44"/>
      <c r="H200" s="44"/>
      <c r="I200" s="44"/>
      <c r="J200" s="44"/>
      <c r="K200" s="44"/>
      <c r="L200" s="44"/>
      <c r="M200" s="44"/>
      <c r="N200" s="44"/>
      <c r="O200" s="44"/>
      <c r="P200" s="44"/>
      <c r="Q200" s="44"/>
      <c r="R200" s="44"/>
      <c r="S200" s="44"/>
      <c r="T200" s="44"/>
      <c r="U200" s="44"/>
      <c r="V200" s="44"/>
      <c r="W200" s="44"/>
      <c r="X200" s="67" t="n">
        <f aca="false">F200</f>
        <v>0</v>
      </c>
      <c r="Y200" s="67" t="n">
        <f aca="false">I200</f>
        <v>0</v>
      </c>
      <c r="Z200" s="67" t="n">
        <f aca="false">L200</f>
        <v>0</v>
      </c>
      <c r="AA200" s="67" t="n">
        <f aca="false">O200</f>
        <v>0</v>
      </c>
      <c r="AB200" s="67" t="n">
        <f aca="false">R200</f>
        <v>0</v>
      </c>
      <c r="AC200" s="67" t="n">
        <f aca="false">U200</f>
        <v>0</v>
      </c>
      <c r="AD200" s="68" t="n">
        <f aca="false">G200</f>
        <v>0</v>
      </c>
      <c r="AE200" s="68" t="n">
        <f aca="false">J200</f>
        <v>0</v>
      </c>
      <c r="AF200" s="68" t="n">
        <f aca="false">M200</f>
        <v>0</v>
      </c>
      <c r="AG200" s="68" t="n">
        <f aca="false">P200</f>
        <v>0</v>
      </c>
      <c r="AH200" s="68" t="n">
        <f aca="false">S200</f>
        <v>0</v>
      </c>
      <c r="AI200" s="68" t="n">
        <f aca="false">V200</f>
        <v>0</v>
      </c>
      <c r="AJ200" s="69" t="n">
        <f aca="false">H200</f>
        <v>0</v>
      </c>
      <c r="AK200" s="69" t="n">
        <f aca="false">K200</f>
        <v>0</v>
      </c>
      <c r="AL200" s="69" t="n">
        <f aca="false">N200</f>
        <v>0</v>
      </c>
      <c r="AM200" s="69" t="n">
        <f aca="false">Q200</f>
        <v>0</v>
      </c>
      <c r="AN200" s="69" t="n">
        <f aca="false">T200</f>
        <v>0</v>
      </c>
      <c r="AO200" s="69" t="n">
        <f aca="false">W200</f>
        <v>0</v>
      </c>
      <c r="AP200" s="70" t="n">
        <f aca="false">IFERROR(LARGE(AD200:AI200,1),0)</f>
        <v>0</v>
      </c>
      <c r="AQ200" s="70" t="n">
        <f aca="false">IFERROR(LARGE(AD200:AI200,2),0)</f>
        <v>0</v>
      </c>
      <c r="AR200" s="70" t="n">
        <f aca="false">IFERROR(LARGE(AD200:AI200,3),0)</f>
        <v>0</v>
      </c>
      <c r="AS200" s="70" t="n">
        <f aca="false">IFERROR(LARGE(AD200:AI200,4),0)</f>
        <v>0</v>
      </c>
      <c r="AT200" s="70" t="n">
        <f aca="false">IFERROR(LARGE(AD200:AI200,5),0)</f>
        <v>0</v>
      </c>
      <c r="AU200" s="71" t="n">
        <f aca="false">IFERROR(INDEX(X200:AC200,SMALL(IF(AD200:AI200=AV200,COLUMN(AD200:AI200)-COLUMN(AD200)+1),COUNTIF(AP200:AP200,AV200))),0)</f>
        <v>0</v>
      </c>
      <c r="AV200" s="71" t="n">
        <f aca="false">IFERROR(LARGE(AD200:AI200,1),0)</f>
        <v>0</v>
      </c>
      <c r="AW200" s="71" t="n">
        <f aca="false">IFERROR(INDEX(AJ200:AO200,SMALL(IF(AD200:AI200=AV200,COLUMN(AD200:AI200)-COLUMN(AD200)+1),COUNTIF(AP200:AP200,AV200))),0)</f>
        <v>0</v>
      </c>
      <c r="AX200" s="72" t="n">
        <f aca="false">IFERROR(INDEX(X200:AC200,SMALL(IF(AD200:AI200=AY200,COLUMN(AD200:AI200)-COLUMN(AD200)+1),COUNTIF(AP200:AQ200,AY200))),0)</f>
        <v>0</v>
      </c>
      <c r="AY200" s="72" t="n">
        <f aca="false">IFERROR(LARGE(AD200:AI200,2),0)</f>
        <v>0</v>
      </c>
      <c r="AZ200" s="73" t="n">
        <f aca="false">IFERROR(INDEX(AJ200:AO200,SMALL(IF(AD200:AI200=AY200,COLUMN(AD200:AI200)-COLUMN(AD200)+1),COUNTIF(AP200:AQ200,AY200))),0)</f>
        <v>0</v>
      </c>
      <c r="BA200" s="74" t="n">
        <f aca="false">IFERROR(INDEX(X200:AC200,SMALL(IF(AD200:AI200=BB200,COLUMN(AD200:AI200)-COLUMN(AD200)+1),COUNTIF(AP200:AR200,BB200))),0)</f>
        <v>0</v>
      </c>
      <c r="BB200" s="74" t="n">
        <f aca="false">IFERROR(LARGE(AD200:AI200,3),0)</f>
        <v>0</v>
      </c>
      <c r="BC200" s="74" t="n">
        <f aca="false">IFERROR(INDEX(AJ200:AO200,SMALL(IF(AD200:AI200=BB200,COLUMN(AD200:AI200)-COLUMN(AD200)+1),COUNTIF(AP200:AR200,BB200))),0)</f>
        <v>0</v>
      </c>
      <c r="BD200" s="75" t="n">
        <f aca="false">IFERROR(INDEX(X200:AC200,SMALL(IF(AD200:AI200=BE200,COLUMN(AD200:AI200)-COLUMN(AD200)+1),COUNTIF(AP200:AS200,BE200))),0)</f>
        <v>0</v>
      </c>
      <c r="BE200" s="75" t="n">
        <f aca="false">IFERROR(LARGE(AD200:AI200,4),0)</f>
        <v>0</v>
      </c>
      <c r="BF200" s="75" t="n">
        <f aca="false">IFERROR(INDEX(AJ200:AO200,SMALL(IF(AD200:AI200=BE200,COLUMN(AD200:AI200)-COLUMN(AD200)+1),COUNTIF(AP200:AS200,BE200))),0)</f>
        <v>0</v>
      </c>
      <c r="BG200" s="76" t="n">
        <f aca="false">IFERROR(INDEX(X200:AC200,SMALL(IF(AD200:AI200=BH200,COLUMN(AD200:AI200)-COLUMN(AD200)+1),COUNTIF(AP200:AT200,BH200))),0)</f>
        <v>0</v>
      </c>
      <c r="BH200" s="76" t="n">
        <f aca="false">IFERROR(LARGE(AD200:AI200,5),0)</f>
        <v>0</v>
      </c>
      <c r="BI200" s="76" t="n">
        <f aca="false">IFERROR(INDEX(AJ200:AO200,SMALL(IF(AD200:AI200=BH200,COLUMN(AD200:AI200)-COLUMN(AD200)+1),COUNTIF(AP200:AT200,BH200))),0)</f>
        <v>0</v>
      </c>
      <c r="BJ200" s="77" t="n">
        <f aca="false">IF(COUNTIF(AD200:AI200,0)=0,IF(COUNTIFS(AD200:AI200,"*F*")=0,SUM(LARGE(AD200:AI200,{1,2,3,4,5})),IF(COUNTIFS(AD200:AI200,"*F*")=1,SUM(LARGE(AD200:AI200,{1,2,3,4,5})),IF(COUNTIFS(AD200:AI200,"*F*")=2,"C",IF(COUNTIFS(AD200:AI200,"*F*")&gt;2,"F")))),IF(COUNTIFS(AD200:AH200,"*F*")=0,SUM(AD200:AH200),IF(COUNTIFS(AD200:AH200,"*F*")=1,"C",IF(COUNTIFS(AD200:AH200,"*F*")&gt;=2,"F"))))</f>
        <v>0</v>
      </c>
      <c r="BK200" s="78" t="n">
        <f aca="false">IFERROR(BJ200/5,BJ200)</f>
        <v>0</v>
      </c>
    </row>
    <row r="201" customFormat="false" ht="15" hidden="false" customHeight="false" outlineLevel="0" collapsed="false">
      <c r="A201" s="64" t="n">
        <v>199</v>
      </c>
      <c r="B201" s="65" t="s">
        <v>12</v>
      </c>
      <c r="C201" s="79"/>
      <c r="D201" s="79"/>
      <c r="E201" s="50"/>
      <c r="F201" s="44"/>
      <c r="G201" s="44"/>
      <c r="H201" s="44"/>
      <c r="I201" s="44"/>
      <c r="J201" s="44"/>
      <c r="K201" s="44"/>
      <c r="L201" s="44"/>
      <c r="M201" s="44"/>
      <c r="N201" s="44"/>
      <c r="O201" s="44"/>
      <c r="P201" s="44"/>
      <c r="Q201" s="44"/>
      <c r="R201" s="44"/>
      <c r="S201" s="44"/>
      <c r="T201" s="44"/>
      <c r="U201" s="44"/>
      <c r="V201" s="44"/>
      <c r="W201" s="44"/>
      <c r="X201" s="67" t="n">
        <f aca="false">F201</f>
        <v>0</v>
      </c>
      <c r="Y201" s="67" t="n">
        <f aca="false">I201</f>
        <v>0</v>
      </c>
      <c r="Z201" s="67" t="n">
        <f aca="false">L201</f>
        <v>0</v>
      </c>
      <c r="AA201" s="67" t="n">
        <f aca="false">O201</f>
        <v>0</v>
      </c>
      <c r="AB201" s="67" t="n">
        <f aca="false">R201</f>
        <v>0</v>
      </c>
      <c r="AC201" s="67" t="n">
        <f aca="false">U201</f>
        <v>0</v>
      </c>
      <c r="AD201" s="68" t="n">
        <f aca="false">G201</f>
        <v>0</v>
      </c>
      <c r="AE201" s="68" t="n">
        <f aca="false">J201</f>
        <v>0</v>
      </c>
      <c r="AF201" s="68" t="n">
        <f aca="false">M201</f>
        <v>0</v>
      </c>
      <c r="AG201" s="68" t="n">
        <f aca="false">P201</f>
        <v>0</v>
      </c>
      <c r="AH201" s="68" t="n">
        <f aca="false">S201</f>
        <v>0</v>
      </c>
      <c r="AI201" s="68" t="n">
        <f aca="false">V201</f>
        <v>0</v>
      </c>
      <c r="AJ201" s="69" t="n">
        <f aca="false">H201</f>
        <v>0</v>
      </c>
      <c r="AK201" s="69" t="n">
        <f aca="false">K201</f>
        <v>0</v>
      </c>
      <c r="AL201" s="69" t="n">
        <f aca="false">N201</f>
        <v>0</v>
      </c>
      <c r="AM201" s="69" t="n">
        <f aca="false">Q201</f>
        <v>0</v>
      </c>
      <c r="AN201" s="69" t="n">
        <f aca="false">T201</f>
        <v>0</v>
      </c>
      <c r="AO201" s="69" t="n">
        <f aca="false">W201</f>
        <v>0</v>
      </c>
      <c r="AP201" s="70" t="n">
        <f aca="false">IFERROR(LARGE(AD201:AI201,1),0)</f>
        <v>0</v>
      </c>
      <c r="AQ201" s="70" t="n">
        <f aca="false">IFERROR(LARGE(AD201:AI201,2),0)</f>
        <v>0</v>
      </c>
      <c r="AR201" s="70" t="n">
        <f aca="false">IFERROR(LARGE(AD201:AI201,3),0)</f>
        <v>0</v>
      </c>
      <c r="AS201" s="70" t="n">
        <f aca="false">IFERROR(LARGE(AD201:AI201,4),0)</f>
        <v>0</v>
      </c>
      <c r="AT201" s="70" t="n">
        <f aca="false">IFERROR(LARGE(AD201:AI201,5),0)</f>
        <v>0</v>
      </c>
      <c r="AU201" s="71" t="n">
        <f aca="false">IFERROR(INDEX(X201:AC201,SMALL(IF(AD201:AI201=AV201,COLUMN(AD201:AI201)-COLUMN(AD201)+1),COUNTIF(AP201:AP201,AV201))),0)</f>
        <v>0</v>
      </c>
      <c r="AV201" s="71" t="n">
        <f aca="false">IFERROR(LARGE(AD201:AI201,1),0)</f>
        <v>0</v>
      </c>
      <c r="AW201" s="71" t="n">
        <f aca="false">IFERROR(INDEX(AJ201:AO201,SMALL(IF(AD201:AI201=AV201,COLUMN(AD201:AI201)-COLUMN(AD201)+1),COUNTIF(AP201:AP201,AV201))),0)</f>
        <v>0</v>
      </c>
      <c r="AX201" s="72" t="n">
        <f aca="false">IFERROR(INDEX(X201:AC201,SMALL(IF(AD201:AI201=AY201,COLUMN(AD201:AI201)-COLUMN(AD201)+1),COUNTIF(AP201:AQ201,AY201))),0)</f>
        <v>0</v>
      </c>
      <c r="AY201" s="72" t="n">
        <f aca="false">IFERROR(LARGE(AD201:AI201,2),0)</f>
        <v>0</v>
      </c>
      <c r="AZ201" s="73" t="n">
        <f aca="false">IFERROR(INDEX(AJ201:AO201,SMALL(IF(AD201:AI201=AY201,COLUMN(AD201:AI201)-COLUMN(AD201)+1),COUNTIF(AP201:AQ201,AY201))),0)</f>
        <v>0</v>
      </c>
      <c r="BA201" s="74" t="n">
        <f aca="false">IFERROR(INDEX(X201:AC201,SMALL(IF(AD201:AI201=BB201,COLUMN(AD201:AI201)-COLUMN(AD201)+1),COUNTIF(AP201:AR201,BB201))),0)</f>
        <v>0</v>
      </c>
      <c r="BB201" s="74" t="n">
        <f aca="false">IFERROR(LARGE(AD201:AI201,3),0)</f>
        <v>0</v>
      </c>
      <c r="BC201" s="74" t="n">
        <f aca="false">IFERROR(INDEX(AJ201:AO201,SMALL(IF(AD201:AI201=BB201,COLUMN(AD201:AI201)-COLUMN(AD201)+1),COUNTIF(AP201:AR201,BB201))),0)</f>
        <v>0</v>
      </c>
      <c r="BD201" s="75" t="n">
        <f aca="false">IFERROR(INDEX(X201:AC201,SMALL(IF(AD201:AI201=BE201,COLUMN(AD201:AI201)-COLUMN(AD201)+1),COUNTIF(AP201:AS201,BE201))),0)</f>
        <v>0</v>
      </c>
      <c r="BE201" s="75" t="n">
        <f aca="false">IFERROR(LARGE(AD201:AI201,4),0)</f>
        <v>0</v>
      </c>
      <c r="BF201" s="75" t="n">
        <f aca="false">IFERROR(INDEX(AJ201:AO201,SMALL(IF(AD201:AI201=BE201,COLUMN(AD201:AI201)-COLUMN(AD201)+1),COUNTIF(AP201:AS201,BE201))),0)</f>
        <v>0</v>
      </c>
      <c r="BG201" s="76" t="n">
        <f aca="false">IFERROR(INDEX(X201:AC201,SMALL(IF(AD201:AI201=BH201,COLUMN(AD201:AI201)-COLUMN(AD201)+1),COUNTIF(AP201:AT201,BH201))),0)</f>
        <v>0</v>
      </c>
      <c r="BH201" s="76" t="n">
        <f aca="false">IFERROR(LARGE(AD201:AI201,5),0)</f>
        <v>0</v>
      </c>
      <c r="BI201" s="76" t="n">
        <f aca="false">IFERROR(INDEX(AJ201:AO201,SMALL(IF(AD201:AI201=BH201,COLUMN(AD201:AI201)-COLUMN(AD201)+1),COUNTIF(AP201:AT201,BH201))),0)</f>
        <v>0</v>
      </c>
      <c r="BJ201" s="77" t="n">
        <f aca="false">IF(COUNTIF(AD201:AI201,0)=0,IF(COUNTIFS(AD201:AI201,"*F*")=0,SUM(LARGE(AD201:AI201,{1,2,3,4,5})),IF(COUNTIFS(AD201:AI201,"*F*")=1,SUM(LARGE(AD201:AI201,{1,2,3,4,5})),IF(COUNTIFS(AD201:AI201,"*F*")=2,"C",IF(COUNTIFS(AD201:AI201,"*F*")&gt;2,"F")))),IF(COUNTIFS(AD201:AH201,"*F*")=0,SUM(AD201:AH201),IF(COUNTIFS(AD201:AH201,"*F*")=1,"C",IF(COUNTIFS(AD201:AH201,"*F*")&gt;=2,"F"))))</f>
        <v>0</v>
      </c>
      <c r="BK201" s="78" t="n">
        <f aca="false">IFERROR(BJ201/5,BJ201)</f>
        <v>0</v>
      </c>
    </row>
    <row r="202" customFormat="false" ht="15" hidden="false" customHeight="false" outlineLevel="0" collapsed="false">
      <c r="A202" s="64" t="n">
        <v>200</v>
      </c>
      <c r="B202" s="65" t="s">
        <v>12</v>
      </c>
      <c r="C202" s="79"/>
      <c r="D202" s="79"/>
      <c r="E202" s="50"/>
      <c r="F202" s="44"/>
      <c r="G202" s="44"/>
      <c r="H202" s="44"/>
      <c r="I202" s="44"/>
      <c r="J202" s="44"/>
      <c r="K202" s="44"/>
      <c r="L202" s="44"/>
      <c r="M202" s="44"/>
      <c r="N202" s="44"/>
      <c r="O202" s="44"/>
      <c r="P202" s="44"/>
      <c r="Q202" s="44"/>
      <c r="R202" s="44"/>
      <c r="S202" s="44"/>
      <c r="T202" s="44"/>
      <c r="U202" s="44"/>
      <c r="V202" s="44"/>
      <c r="W202" s="44"/>
      <c r="X202" s="67" t="n">
        <f aca="false">F202</f>
        <v>0</v>
      </c>
      <c r="Y202" s="67" t="n">
        <f aca="false">I202</f>
        <v>0</v>
      </c>
      <c r="Z202" s="67" t="n">
        <f aca="false">L202</f>
        <v>0</v>
      </c>
      <c r="AA202" s="67" t="n">
        <f aca="false">O202</f>
        <v>0</v>
      </c>
      <c r="AB202" s="67" t="n">
        <f aca="false">R202</f>
        <v>0</v>
      </c>
      <c r="AC202" s="67" t="n">
        <f aca="false">U202</f>
        <v>0</v>
      </c>
      <c r="AD202" s="68" t="n">
        <f aca="false">G202</f>
        <v>0</v>
      </c>
      <c r="AE202" s="68" t="n">
        <f aca="false">J202</f>
        <v>0</v>
      </c>
      <c r="AF202" s="68" t="n">
        <f aca="false">M202</f>
        <v>0</v>
      </c>
      <c r="AG202" s="68" t="n">
        <f aca="false">P202</f>
        <v>0</v>
      </c>
      <c r="AH202" s="68" t="n">
        <f aca="false">S202</f>
        <v>0</v>
      </c>
      <c r="AI202" s="68" t="n">
        <f aca="false">V202</f>
        <v>0</v>
      </c>
      <c r="AJ202" s="69" t="n">
        <f aca="false">H202</f>
        <v>0</v>
      </c>
      <c r="AK202" s="69" t="n">
        <f aca="false">K202</f>
        <v>0</v>
      </c>
      <c r="AL202" s="69" t="n">
        <f aca="false">N202</f>
        <v>0</v>
      </c>
      <c r="AM202" s="69" t="n">
        <f aca="false">Q202</f>
        <v>0</v>
      </c>
      <c r="AN202" s="69" t="n">
        <f aca="false">T202</f>
        <v>0</v>
      </c>
      <c r="AO202" s="69" t="n">
        <f aca="false">W202</f>
        <v>0</v>
      </c>
      <c r="AP202" s="70" t="n">
        <f aca="false">IFERROR(LARGE(AD202:AI202,1),0)</f>
        <v>0</v>
      </c>
      <c r="AQ202" s="70" t="n">
        <f aca="false">IFERROR(LARGE(AD202:AI202,2),0)</f>
        <v>0</v>
      </c>
      <c r="AR202" s="70" t="n">
        <f aca="false">IFERROR(LARGE(AD202:AI202,3),0)</f>
        <v>0</v>
      </c>
      <c r="AS202" s="70" t="n">
        <f aca="false">IFERROR(LARGE(AD202:AI202,4),0)</f>
        <v>0</v>
      </c>
      <c r="AT202" s="70" t="n">
        <f aca="false">IFERROR(LARGE(AD202:AI202,5),0)</f>
        <v>0</v>
      </c>
      <c r="AU202" s="71" t="n">
        <f aca="false">IFERROR(INDEX(X202:AC202,SMALL(IF(AD202:AI202=AV202,COLUMN(AD202:AI202)-COLUMN(AD202)+1),COUNTIF(AP202:AP202,AV202))),0)</f>
        <v>0</v>
      </c>
      <c r="AV202" s="71" t="n">
        <f aca="false">IFERROR(LARGE(AD202:AI202,1),0)</f>
        <v>0</v>
      </c>
      <c r="AW202" s="71" t="n">
        <f aca="false">IFERROR(INDEX(AJ202:AO202,SMALL(IF(AD202:AI202=AV202,COLUMN(AD202:AI202)-COLUMN(AD202)+1),COUNTIF(AP202:AP202,AV202))),0)</f>
        <v>0</v>
      </c>
      <c r="AX202" s="72" t="n">
        <f aca="false">IFERROR(INDEX(X202:AC202,SMALL(IF(AD202:AI202=AY202,COLUMN(AD202:AI202)-COLUMN(AD202)+1),COUNTIF(AP202:AQ202,AY202))),0)</f>
        <v>0</v>
      </c>
      <c r="AY202" s="72" t="n">
        <f aca="false">IFERROR(LARGE(AD202:AI202,2),0)</f>
        <v>0</v>
      </c>
      <c r="AZ202" s="73" t="n">
        <f aca="false">IFERROR(INDEX(AJ202:AO202,SMALL(IF(AD202:AI202=AY202,COLUMN(AD202:AI202)-COLUMN(AD202)+1),COUNTIF(AP202:AQ202,AY202))),0)</f>
        <v>0</v>
      </c>
      <c r="BA202" s="74" t="n">
        <f aca="false">IFERROR(INDEX(X202:AC202,SMALL(IF(AD202:AI202=BB202,COLUMN(AD202:AI202)-COLUMN(AD202)+1),COUNTIF(AP202:AR202,BB202))),0)</f>
        <v>0</v>
      </c>
      <c r="BB202" s="74" t="n">
        <f aca="false">IFERROR(LARGE(AD202:AI202,3),0)</f>
        <v>0</v>
      </c>
      <c r="BC202" s="74" t="n">
        <f aca="false">IFERROR(INDEX(AJ202:AO202,SMALL(IF(AD202:AI202=BB202,COLUMN(AD202:AI202)-COLUMN(AD202)+1),COUNTIF(AP202:AR202,BB202))),0)</f>
        <v>0</v>
      </c>
      <c r="BD202" s="75" t="n">
        <f aca="false">IFERROR(INDEX(X202:AC202,SMALL(IF(AD202:AI202=BE202,COLUMN(AD202:AI202)-COLUMN(AD202)+1),COUNTIF(AP202:AS202,BE202))),0)</f>
        <v>0</v>
      </c>
      <c r="BE202" s="75" t="n">
        <f aca="false">IFERROR(LARGE(AD202:AI202,4),0)</f>
        <v>0</v>
      </c>
      <c r="BF202" s="75" t="n">
        <f aca="false">IFERROR(INDEX(AJ202:AO202,SMALL(IF(AD202:AI202=BE202,COLUMN(AD202:AI202)-COLUMN(AD202)+1),COUNTIF(AP202:AS202,BE202))),0)</f>
        <v>0</v>
      </c>
      <c r="BG202" s="76" t="n">
        <f aca="false">IFERROR(INDEX(X202:AC202,SMALL(IF(AD202:AI202=BH202,COLUMN(AD202:AI202)-COLUMN(AD202)+1),COUNTIF(AP202:AT202,BH202))),0)</f>
        <v>0</v>
      </c>
      <c r="BH202" s="76" t="n">
        <f aca="false">IFERROR(LARGE(AD202:AI202,5),0)</f>
        <v>0</v>
      </c>
      <c r="BI202" s="76" t="n">
        <f aca="false">IFERROR(INDEX(AJ202:AO202,SMALL(IF(AD202:AI202=BH202,COLUMN(AD202:AI202)-COLUMN(AD202)+1),COUNTIF(AP202:AT202,BH202))),0)</f>
        <v>0</v>
      </c>
      <c r="BJ202" s="77" t="n">
        <f aca="false">IF(COUNTIF(AD202:AI202,0)=0,IF(COUNTIFS(AD202:AI202,"*F*")=0,SUM(LARGE(AD202:AI202,{1,2,3,4,5})),IF(COUNTIFS(AD202:AI202,"*F*")=1,SUM(LARGE(AD202:AI202,{1,2,3,4,5})),IF(COUNTIFS(AD202:AI202,"*F*")=2,"C",IF(COUNTIFS(AD202:AI202,"*F*")&gt;2,"F")))),IF(COUNTIFS(AD202:AH202,"*F*")=0,SUM(AD202:AH202),IF(COUNTIFS(AD202:AH202,"*F*")=1,"C",IF(COUNTIFS(AD202:AH202,"*F*")&gt;=2,"F"))))</f>
        <v>0</v>
      </c>
      <c r="BK202" s="78" t="n">
        <f aca="false">IFERROR(BJ202/5,BJ202)</f>
        <v>0</v>
      </c>
    </row>
    <row r="203" customFormat="false" ht="15" hidden="false" customHeight="false" outlineLevel="0" collapsed="false">
      <c r="A203" s="64" t="n">
        <v>201</v>
      </c>
      <c r="B203" s="65" t="s">
        <v>12</v>
      </c>
      <c r="C203" s="79"/>
      <c r="D203" s="79"/>
      <c r="E203" s="50"/>
      <c r="F203" s="44"/>
      <c r="G203" s="44"/>
      <c r="H203" s="44"/>
      <c r="I203" s="44"/>
      <c r="J203" s="44"/>
      <c r="K203" s="44"/>
      <c r="L203" s="44"/>
      <c r="M203" s="44"/>
      <c r="N203" s="44"/>
      <c r="O203" s="44"/>
      <c r="P203" s="44"/>
      <c r="Q203" s="44"/>
      <c r="R203" s="44"/>
      <c r="S203" s="44"/>
      <c r="T203" s="44"/>
      <c r="U203" s="44"/>
      <c r="V203" s="44"/>
      <c r="W203" s="44"/>
      <c r="X203" s="67" t="n">
        <f aca="false">F203</f>
        <v>0</v>
      </c>
      <c r="Y203" s="67" t="n">
        <f aca="false">I203</f>
        <v>0</v>
      </c>
      <c r="Z203" s="67" t="n">
        <f aca="false">L203</f>
        <v>0</v>
      </c>
      <c r="AA203" s="67" t="n">
        <f aca="false">O203</f>
        <v>0</v>
      </c>
      <c r="AB203" s="67" t="n">
        <f aca="false">R203</f>
        <v>0</v>
      </c>
      <c r="AC203" s="67" t="n">
        <f aca="false">U203</f>
        <v>0</v>
      </c>
      <c r="AD203" s="68" t="n">
        <f aca="false">G203</f>
        <v>0</v>
      </c>
      <c r="AE203" s="68" t="n">
        <f aca="false">J203</f>
        <v>0</v>
      </c>
      <c r="AF203" s="68" t="n">
        <f aca="false">M203</f>
        <v>0</v>
      </c>
      <c r="AG203" s="68" t="n">
        <f aca="false">P203</f>
        <v>0</v>
      </c>
      <c r="AH203" s="68" t="n">
        <f aca="false">S203</f>
        <v>0</v>
      </c>
      <c r="AI203" s="68" t="n">
        <f aca="false">V203</f>
        <v>0</v>
      </c>
      <c r="AJ203" s="69" t="n">
        <f aca="false">H203</f>
        <v>0</v>
      </c>
      <c r="AK203" s="69" t="n">
        <f aca="false">K203</f>
        <v>0</v>
      </c>
      <c r="AL203" s="69" t="n">
        <f aca="false">N203</f>
        <v>0</v>
      </c>
      <c r="AM203" s="69" t="n">
        <f aca="false">Q203</f>
        <v>0</v>
      </c>
      <c r="AN203" s="69" t="n">
        <f aca="false">T203</f>
        <v>0</v>
      </c>
      <c r="AO203" s="69" t="n">
        <f aca="false">W203</f>
        <v>0</v>
      </c>
      <c r="AP203" s="70" t="n">
        <f aca="false">IFERROR(LARGE(AD203:AI203,1),0)</f>
        <v>0</v>
      </c>
      <c r="AQ203" s="70" t="n">
        <f aca="false">IFERROR(LARGE(AD203:AI203,2),0)</f>
        <v>0</v>
      </c>
      <c r="AR203" s="70" t="n">
        <f aca="false">IFERROR(LARGE(AD203:AI203,3),0)</f>
        <v>0</v>
      </c>
      <c r="AS203" s="70" t="n">
        <f aca="false">IFERROR(LARGE(AD203:AI203,4),0)</f>
        <v>0</v>
      </c>
      <c r="AT203" s="70" t="n">
        <f aca="false">IFERROR(LARGE(AD203:AI203,5),0)</f>
        <v>0</v>
      </c>
      <c r="AU203" s="71" t="n">
        <f aca="false">IFERROR(INDEX(X203:AC203,SMALL(IF(AD203:AI203=AV203,COLUMN(AD203:AI203)-COLUMN(AD203)+1),COUNTIF(AP203:AP203,AV203))),0)</f>
        <v>0</v>
      </c>
      <c r="AV203" s="71" t="n">
        <f aca="false">IFERROR(LARGE(AD203:AI203,1),0)</f>
        <v>0</v>
      </c>
      <c r="AW203" s="71" t="n">
        <f aca="false">IFERROR(INDEX(AJ203:AO203,SMALL(IF(AD203:AI203=AV203,COLUMN(AD203:AI203)-COLUMN(AD203)+1),COUNTIF(AP203:AP203,AV203))),0)</f>
        <v>0</v>
      </c>
      <c r="AX203" s="72" t="n">
        <f aca="false">IFERROR(INDEX(X203:AC203,SMALL(IF(AD203:AI203=AY203,COLUMN(AD203:AI203)-COLUMN(AD203)+1),COUNTIF(AP203:AQ203,AY203))),0)</f>
        <v>0</v>
      </c>
      <c r="AY203" s="72" t="n">
        <f aca="false">IFERROR(LARGE(AD203:AI203,2),0)</f>
        <v>0</v>
      </c>
      <c r="AZ203" s="73" t="n">
        <f aca="false">IFERROR(INDEX(AJ203:AO203,SMALL(IF(AD203:AI203=AY203,COLUMN(AD203:AI203)-COLUMN(AD203)+1),COUNTIF(AP203:AQ203,AY203))),0)</f>
        <v>0</v>
      </c>
      <c r="BA203" s="74" t="n">
        <f aca="false">IFERROR(INDEX(X203:AC203,SMALL(IF(AD203:AI203=BB203,COLUMN(AD203:AI203)-COLUMN(AD203)+1),COUNTIF(AP203:AR203,BB203))),0)</f>
        <v>0</v>
      </c>
      <c r="BB203" s="74" t="n">
        <f aca="false">IFERROR(LARGE(AD203:AI203,3),0)</f>
        <v>0</v>
      </c>
      <c r="BC203" s="74" t="n">
        <f aca="false">IFERROR(INDEX(AJ203:AO203,SMALL(IF(AD203:AI203=BB203,COLUMN(AD203:AI203)-COLUMN(AD203)+1),COUNTIF(AP203:AR203,BB203))),0)</f>
        <v>0</v>
      </c>
      <c r="BD203" s="75" t="n">
        <f aca="false">IFERROR(INDEX(X203:AC203,SMALL(IF(AD203:AI203=BE203,COLUMN(AD203:AI203)-COLUMN(AD203)+1),COUNTIF(AP203:AS203,BE203))),0)</f>
        <v>0</v>
      </c>
      <c r="BE203" s="75" t="n">
        <f aca="false">IFERROR(LARGE(AD203:AI203,4),0)</f>
        <v>0</v>
      </c>
      <c r="BF203" s="75" t="n">
        <f aca="false">IFERROR(INDEX(AJ203:AO203,SMALL(IF(AD203:AI203=BE203,COLUMN(AD203:AI203)-COLUMN(AD203)+1),COUNTIF(AP203:AS203,BE203))),0)</f>
        <v>0</v>
      </c>
      <c r="BG203" s="76" t="n">
        <f aca="false">IFERROR(INDEX(X203:AC203,SMALL(IF(AD203:AI203=BH203,COLUMN(AD203:AI203)-COLUMN(AD203)+1),COUNTIF(AP203:AT203,BH203))),0)</f>
        <v>0</v>
      </c>
      <c r="BH203" s="76" t="n">
        <f aca="false">IFERROR(LARGE(AD203:AI203,5),0)</f>
        <v>0</v>
      </c>
      <c r="BI203" s="76" t="n">
        <f aca="false">IFERROR(INDEX(AJ203:AO203,SMALL(IF(AD203:AI203=BH203,COLUMN(AD203:AI203)-COLUMN(AD203)+1),COUNTIF(AP203:AT203,BH203))),0)</f>
        <v>0</v>
      </c>
      <c r="BJ203" s="77" t="n">
        <f aca="false">IF(COUNTIF(AD203:AI203,0)=0,IF(COUNTIFS(AD203:AI203,"*F*")=0,SUM(LARGE(AD203:AI203,{1,2,3,4,5})),IF(COUNTIFS(AD203:AI203,"*F*")=1,SUM(LARGE(AD203:AI203,{1,2,3,4,5})),IF(COUNTIFS(AD203:AI203,"*F*")=2,"C",IF(COUNTIFS(AD203:AI203,"*F*")&gt;2,"F")))),IF(COUNTIFS(AD203:AH203,"*F*")=0,SUM(AD203:AH203),IF(COUNTIFS(AD203:AH203,"*F*")=1,"C",IF(COUNTIFS(AD203:AH203,"*F*")&gt;=2,"F"))))</f>
        <v>0</v>
      </c>
      <c r="BK203" s="78" t="n">
        <f aca="false">IFERROR(BJ203/5,BJ203)</f>
        <v>0</v>
      </c>
    </row>
    <row r="204" customFormat="false" ht="15" hidden="false" customHeight="false" outlineLevel="0" collapsed="false">
      <c r="A204" s="64" t="n">
        <v>202</v>
      </c>
      <c r="B204" s="65" t="s">
        <v>12</v>
      </c>
      <c r="C204" s="79"/>
      <c r="D204" s="79"/>
      <c r="E204" s="50"/>
      <c r="F204" s="44"/>
      <c r="G204" s="44"/>
      <c r="H204" s="44"/>
      <c r="I204" s="44"/>
      <c r="J204" s="44"/>
      <c r="K204" s="44"/>
      <c r="L204" s="44"/>
      <c r="M204" s="44"/>
      <c r="N204" s="44"/>
      <c r="O204" s="44"/>
      <c r="P204" s="44"/>
      <c r="Q204" s="44"/>
      <c r="R204" s="44"/>
      <c r="S204" s="44"/>
      <c r="T204" s="44"/>
      <c r="U204" s="44"/>
      <c r="V204" s="44"/>
      <c r="W204" s="44"/>
      <c r="X204" s="67" t="n">
        <f aca="false">F204</f>
        <v>0</v>
      </c>
      <c r="Y204" s="67" t="n">
        <f aca="false">I204</f>
        <v>0</v>
      </c>
      <c r="Z204" s="67" t="n">
        <f aca="false">L204</f>
        <v>0</v>
      </c>
      <c r="AA204" s="67" t="n">
        <f aca="false">O204</f>
        <v>0</v>
      </c>
      <c r="AB204" s="67" t="n">
        <f aca="false">R204</f>
        <v>0</v>
      </c>
      <c r="AC204" s="67" t="n">
        <f aca="false">U204</f>
        <v>0</v>
      </c>
      <c r="AD204" s="68" t="n">
        <f aca="false">G204</f>
        <v>0</v>
      </c>
      <c r="AE204" s="68" t="n">
        <f aca="false">J204</f>
        <v>0</v>
      </c>
      <c r="AF204" s="68" t="n">
        <f aca="false">M204</f>
        <v>0</v>
      </c>
      <c r="AG204" s="68" t="n">
        <f aca="false">P204</f>
        <v>0</v>
      </c>
      <c r="AH204" s="68" t="n">
        <f aca="false">S204</f>
        <v>0</v>
      </c>
      <c r="AI204" s="68" t="n">
        <f aca="false">V204</f>
        <v>0</v>
      </c>
      <c r="AJ204" s="69" t="n">
        <f aca="false">H204</f>
        <v>0</v>
      </c>
      <c r="AK204" s="69" t="n">
        <f aca="false">K204</f>
        <v>0</v>
      </c>
      <c r="AL204" s="69" t="n">
        <f aca="false">N204</f>
        <v>0</v>
      </c>
      <c r="AM204" s="69" t="n">
        <f aca="false">Q204</f>
        <v>0</v>
      </c>
      <c r="AN204" s="69" t="n">
        <f aca="false">T204</f>
        <v>0</v>
      </c>
      <c r="AO204" s="69" t="n">
        <f aca="false">W204</f>
        <v>0</v>
      </c>
      <c r="AP204" s="70" t="n">
        <f aca="false">IFERROR(LARGE(AD204:AI204,1),0)</f>
        <v>0</v>
      </c>
      <c r="AQ204" s="70" t="n">
        <f aca="false">IFERROR(LARGE(AD204:AI204,2),0)</f>
        <v>0</v>
      </c>
      <c r="AR204" s="70" t="n">
        <f aca="false">IFERROR(LARGE(AD204:AI204,3),0)</f>
        <v>0</v>
      </c>
      <c r="AS204" s="70" t="n">
        <f aca="false">IFERROR(LARGE(AD204:AI204,4),0)</f>
        <v>0</v>
      </c>
      <c r="AT204" s="70" t="n">
        <f aca="false">IFERROR(LARGE(AD204:AI204,5),0)</f>
        <v>0</v>
      </c>
      <c r="AU204" s="71" t="n">
        <f aca="false">IFERROR(INDEX(X204:AC204,SMALL(IF(AD204:AI204=AV204,COLUMN(AD204:AI204)-COLUMN(AD204)+1),COUNTIF(AP204:AP204,AV204))),0)</f>
        <v>0</v>
      </c>
      <c r="AV204" s="71" t="n">
        <f aca="false">IFERROR(LARGE(AD204:AI204,1),0)</f>
        <v>0</v>
      </c>
      <c r="AW204" s="71" t="n">
        <f aca="false">IFERROR(INDEX(AJ204:AO204,SMALL(IF(AD204:AI204=AV204,COLUMN(AD204:AI204)-COLUMN(AD204)+1),COUNTIF(AP204:AP204,AV204))),0)</f>
        <v>0</v>
      </c>
      <c r="AX204" s="72" t="n">
        <f aca="false">IFERROR(INDEX(X204:AC204,SMALL(IF(AD204:AI204=AY204,COLUMN(AD204:AI204)-COLUMN(AD204)+1),COUNTIF(AP204:AQ204,AY204))),0)</f>
        <v>0</v>
      </c>
      <c r="AY204" s="72" t="n">
        <f aca="false">IFERROR(LARGE(AD204:AI204,2),0)</f>
        <v>0</v>
      </c>
      <c r="AZ204" s="73" t="n">
        <f aca="false">IFERROR(INDEX(AJ204:AO204,SMALL(IF(AD204:AI204=AY204,COLUMN(AD204:AI204)-COLUMN(AD204)+1),COUNTIF(AP204:AQ204,AY204))),0)</f>
        <v>0</v>
      </c>
      <c r="BA204" s="74" t="n">
        <f aca="false">IFERROR(INDEX(X204:AC204,SMALL(IF(AD204:AI204=BB204,COLUMN(AD204:AI204)-COLUMN(AD204)+1),COUNTIF(AP204:AR204,BB204))),0)</f>
        <v>0</v>
      </c>
      <c r="BB204" s="74" t="n">
        <f aca="false">IFERROR(LARGE(AD204:AI204,3),0)</f>
        <v>0</v>
      </c>
      <c r="BC204" s="74" t="n">
        <f aca="false">IFERROR(INDEX(AJ204:AO204,SMALL(IF(AD204:AI204=BB204,COLUMN(AD204:AI204)-COLUMN(AD204)+1),COUNTIF(AP204:AR204,BB204))),0)</f>
        <v>0</v>
      </c>
      <c r="BD204" s="75" t="n">
        <f aca="false">IFERROR(INDEX(X204:AC204,SMALL(IF(AD204:AI204=BE204,COLUMN(AD204:AI204)-COLUMN(AD204)+1),COUNTIF(AP204:AS204,BE204))),0)</f>
        <v>0</v>
      </c>
      <c r="BE204" s="75" t="n">
        <f aca="false">IFERROR(LARGE(AD204:AI204,4),0)</f>
        <v>0</v>
      </c>
      <c r="BF204" s="75" t="n">
        <f aca="false">IFERROR(INDEX(AJ204:AO204,SMALL(IF(AD204:AI204=BE204,COLUMN(AD204:AI204)-COLUMN(AD204)+1),COUNTIF(AP204:AS204,BE204))),0)</f>
        <v>0</v>
      </c>
      <c r="BG204" s="76" t="n">
        <f aca="false">IFERROR(INDEX(X204:AC204,SMALL(IF(AD204:AI204=BH204,COLUMN(AD204:AI204)-COLUMN(AD204)+1),COUNTIF(AP204:AT204,BH204))),0)</f>
        <v>0</v>
      </c>
      <c r="BH204" s="76" t="n">
        <f aca="false">IFERROR(LARGE(AD204:AI204,5),0)</f>
        <v>0</v>
      </c>
      <c r="BI204" s="76" t="n">
        <f aca="false">IFERROR(INDEX(AJ204:AO204,SMALL(IF(AD204:AI204=BH204,COLUMN(AD204:AI204)-COLUMN(AD204)+1),COUNTIF(AP204:AT204,BH204))),0)</f>
        <v>0</v>
      </c>
      <c r="BJ204" s="77" t="n">
        <f aca="false">IF(COUNTIF(AD204:AI204,0)=0,IF(COUNTIFS(AD204:AI204,"*F*")=0,SUM(LARGE(AD204:AI204,{1,2,3,4,5})),IF(COUNTIFS(AD204:AI204,"*F*")=1,SUM(LARGE(AD204:AI204,{1,2,3,4,5})),IF(COUNTIFS(AD204:AI204,"*F*")=2,"C",IF(COUNTIFS(AD204:AI204,"*F*")&gt;2,"F")))),IF(COUNTIFS(AD204:AH204,"*F*")=0,SUM(AD204:AH204),IF(COUNTIFS(AD204:AH204,"*F*")=1,"C",IF(COUNTIFS(AD204:AH204,"*F*")&gt;=2,"F"))))</f>
        <v>0</v>
      </c>
      <c r="BK204" s="78" t="n">
        <f aca="false">IFERROR(BJ204/5,BJ204)</f>
        <v>0</v>
      </c>
    </row>
    <row r="205" customFormat="false" ht="15" hidden="false" customHeight="false" outlineLevel="0" collapsed="false">
      <c r="A205" s="64" t="n">
        <v>203</v>
      </c>
      <c r="B205" s="65" t="s">
        <v>12</v>
      </c>
      <c r="C205" s="79"/>
      <c r="D205" s="79"/>
      <c r="E205" s="50"/>
      <c r="F205" s="44"/>
      <c r="G205" s="44"/>
      <c r="H205" s="44"/>
      <c r="I205" s="44"/>
      <c r="J205" s="44"/>
      <c r="K205" s="44"/>
      <c r="L205" s="44"/>
      <c r="M205" s="44"/>
      <c r="N205" s="44"/>
      <c r="O205" s="44"/>
      <c r="P205" s="44"/>
      <c r="Q205" s="44"/>
      <c r="R205" s="44"/>
      <c r="S205" s="44"/>
      <c r="T205" s="44"/>
      <c r="U205" s="44"/>
      <c r="V205" s="44"/>
      <c r="W205" s="44"/>
      <c r="X205" s="67" t="n">
        <f aca="false">F205</f>
        <v>0</v>
      </c>
      <c r="Y205" s="67" t="n">
        <f aca="false">I205</f>
        <v>0</v>
      </c>
      <c r="Z205" s="67" t="n">
        <f aca="false">L205</f>
        <v>0</v>
      </c>
      <c r="AA205" s="67" t="n">
        <f aca="false">O205</f>
        <v>0</v>
      </c>
      <c r="AB205" s="67" t="n">
        <f aca="false">R205</f>
        <v>0</v>
      </c>
      <c r="AC205" s="67" t="n">
        <f aca="false">U205</f>
        <v>0</v>
      </c>
      <c r="AD205" s="68" t="n">
        <f aca="false">G205</f>
        <v>0</v>
      </c>
      <c r="AE205" s="68" t="n">
        <f aca="false">J205</f>
        <v>0</v>
      </c>
      <c r="AF205" s="68" t="n">
        <f aca="false">M205</f>
        <v>0</v>
      </c>
      <c r="AG205" s="68" t="n">
        <f aca="false">P205</f>
        <v>0</v>
      </c>
      <c r="AH205" s="68" t="n">
        <f aca="false">S205</f>
        <v>0</v>
      </c>
      <c r="AI205" s="68" t="n">
        <f aca="false">V205</f>
        <v>0</v>
      </c>
      <c r="AJ205" s="69" t="n">
        <f aca="false">H205</f>
        <v>0</v>
      </c>
      <c r="AK205" s="69" t="n">
        <f aca="false">K205</f>
        <v>0</v>
      </c>
      <c r="AL205" s="69" t="n">
        <f aca="false">N205</f>
        <v>0</v>
      </c>
      <c r="AM205" s="69" t="n">
        <f aca="false">Q205</f>
        <v>0</v>
      </c>
      <c r="AN205" s="69" t="n">
        <f aca="false">T205</f>
        <v>0</v>
      </c>
      <c r="AO205" s="69" t="n">
        <f aca="false">W205</f>
        <v>0</v>
      </c>
      <c r="AP205" s="70" t="n">
        <f aca="false">IFERROR(LARGE(AD205:AI205,1),0)</f>
        <v>0</v>
      </c>
      <c r="AQ205" s="70" t="n">
        <f aca="false">IFERROR(LARGE(AD205:AI205,2),0)</f>
        <v>0</v>
      </c>
      <c r="AR205" s="70" t="n">
        <f aca="false">IFERROR(LARGE(AD205:AI205,3),0)</f>
        <v>0</v>
      </c>
      <c r="AS205" s="70" t="n">
        <f aca="false">IFERROR(LARGE(AD205:AI205,4),0)</f>
        <v>0</v>
      </c>
      <c r="AT205" s="70" t="n">
        <f aca="false">IFERROR(LARGE(AD205:AI205,5),0)</f>
        <v>0</v>
      </c>
      <c r="AU205" s="71" t="n">
        <f aca="false">IFERROR(INDEX(X205:AC205,SMALL(IF(AD205:AI205=AV205,COLUMN(AD205:AI205)-COLUMN(AD205)+1),COUNTIF(AP205:AP205,AV205))),0)</f>
        <v>0</v>
      </c>
      <c r="AV205" s="71" t="n">
        <f aca="false">IFERROR(LARGE(AD205:AI205,1),0)</f>
        <v>0</v>
      </c>
      <c r="AW205" s="71" t="n">
        <f aca="false">IFERROR(INDEX(AJ205:AO205,SMALL(IF(AD205:AI205=AV205,COLUMN(AD205:AI205)-COLUMN(AD205)+1),COUNTIF(AP205:AP205,AV205))),0)</f>
        <v>0</v>
      </c>
      <c r="AX205" s="72" t="n">
        <f aca="false">IFERROR(INDEX(X205:AC205,SMALL(IF(AD205:AI205=AY205,COLUMN(AD205:AI205)-COLUMN(AD205)+1),COUNTIF(AP205:AQ205,AY205))),0)</f>
        <v>0</v>
      </c>
      <c r="AY205" s="72" t="n">
        <f aca="false">IFERROR(LARGE(AD205:AI205,2),0)</f>
        <v>0</v>
      </c>
      <c r="AZ205" s="73" t="n">
        <f aca="false">IFERROR(INDEX(AJ205:AO205,SMALL(IF(AD205:AI205=AY205,COLUMN(AD205:AI205)-COLUMN(AD205)+1),COUNTIF(AP205:AQ205,AY205))),0)</f>
        <v>0</v>
      </c>
      <c r="BA205" s="74" t="n">
        <f aca="false">IFERROR(INDEX(X205:AC205,SMALL(IF(AD205:AI205=BB205,COLUMN(AD205:AI205)-COLUMN(AD205)+1),COUNTIF(AP205:AR205,BB205))),0)</f>
        <v>0</v>
      </c>
      <c r="BB205" s="74" t="n">
        <f aca="false">IFERROR(LARGE(AD205:AI205,3),0)</f>
        <v>0</v>
      </c>
      <c r="BC205" s="74" t="n">
        <f aca="false">IFERROR(INDEX(AJ205:AO205,SMALL(IF(AD205:AI205=BB205,COLUMN(AD205:AI205)-COLUMN(AD205)+1),COUNTIF(AP205:AR205,BB205))),0)</f>
        <v>0</v>
      </c>
      <c r="BD205" s="75" t="n">
        <f aca="false">IFERROR(INDEX(X205:AC205,SMALL(IF(AD205:AI205=BE205,COLUMN(AD205:AI205)-COLUMN(AD205)+1),COUNTIF(AP205:AS205,BE205))),0)</f>
        <v>0</v>
      </c>
      <c r="BE205" s="75" t="n">
        <f aca="false">IFERROR(LARGE(AD205:AI205,4),0)</f>
        <v>0</v>
      </c>
      <c r="BF205" s="75" t="n">
        <f aca="false">IFERROR(INDEX(AJ205:AO205,SMALL(IF(AD205:AI205=BE205,COLUMN(AD205:AI205)-COLUMN(AD205)+1),COUNTIF(AP205:AS205,BE205))),0)</f>
        <v>0</v>
      </c>
      <c r="BG205" s="76" t="n">
        <f aca="false">IFERROR(INDEX(X205:AC205,SMALL(IF(AD205:AI205=BH205,COLUMN(AD205:AI205)-COLUMN(AD205)+1),COUNTIF(AP205:AT205,BH205))),0)</f>
        <v>0</v>
      </c>
      <c r="BH205" s="76" t="n">
        <f aca="false">IFERROR(LARGE(AD205:AI205,5),0)</f>
        <v>0</v>
      </c>
      <c r="BI205" s="76" t="n">
        <f aca="false">IFERROR(INDEX(AJ205:AO205,SMALL(IF(AD205:AI205=BH205,COLUMN(AD205:AI205)-COLUMN(AD205)+1),COUNTIF(AP205:AT205,BH205))),0)</f>
        <v>0</v>
      </c>
      <c r="BJ205" s="77" t="n">
        <f aca="false">IF(COUNTIF(AD205:AI205,0)=0,IF(COUNTIFS(AD205:AI205,"*F*")=0,SUM(LARGE(AD205:AI205,{1,2,3,4,5})),IF(COUNTIFS(AD205:AI205,"*F*")=1,SUM(LARGE(AD205:AI205,{1,2,3,4,5})),IF(COUNTIFS(AD205:AI205,"*F*")=2,"C",IF(COUNTIFS(AD205:AI205,"*F*")&gt;2,"F")))),IF(COUNTIFS(AD205:AH205,"*F*")=0,SUM(AD205:AH205),IF(COUNTIFS(AD205:AH205,"*F*")=1,"C",IF(COUNTIFS(AD205:AH205,"*F*")&gt;=2,"F"))))</f>
        <v>0</v>
      </c>
      <c r="BK205" s="78" t="n">
        <f aca="false">IFERROR(BJ205/5,BJ205)</f>
        <v>0</v>
      </c>
    </row>
    <row r="206" customFormat="false" ht="15" hidden="false" customHeight="false" outlineLevel="0" collapsed="false">
      <c r="A206" s="64" t="n">
        <v>204</v>
      </c>
      <c r="B206" s="65" t="s">
        <v>12</v>
      </c>
      <c r="C206" s="79"/>
      <c r="D206" s="79"/>
      <c r="E206" s="50"/>
      <c r="F206" s="44"/>
      <c r="G206" s="44"/>
      <c r="H206" s="44"/>
      <c r="I206" s="44"/>
      <c r="J206" s="44"/>
      <c r="K206" s="44"/>
      <c r="L206" s="44"/>
      <c r="M206" s="44"/>
      <c r="N206" s="44"/>
      <c r="O206" s="44"/>
      <c r="P206" s="44"/>
      <c r="Q206" s="44"/>
      <c r="R206" s="44"/>
      <c r="S206" s="44"/>
      <c r="T206" s="44"/>
      <c r="U206" s="44"/>
      <c r="V206" s="44"/>
      <c r="W206" s="44"/>
      <c r="X206" s="67" t="n">
        <f aca="false">F206</f>
        <v>0</v>
      </c>
      <c r="Y206" s="67" t="n">
        <f aca="false">I206</f>
        <v>0</v>
      </c>
      <c r="Z206" s="67" t="n">
        <f aca="false">L206</f>
        <v>0</v>
      </c>
      <c r="AA206" s="67" t="n">
        <f aca="false">O206</f>
        <v>0</v>
      </c>
      <c r="AB206" s="67" t="n">
        <f aca="false">R206</f>
        <v>0</v>
      </c>
      <c r="AC206" s="67" t="n">
        <f aca="false">U206</f>
        <v>0</v>
      </c>
      <c r="AD206" s="68" t="n">
        <f aca="false">G206</f>
        <v>0</v>
      </c>
      <c r="AE206" s="68" t="n">
        <f aca="false">J206</f>
        <v>0</v>
      </c>
      <c r="AF206" s="68" t="n">
        <f aca="false">M206</f>
        <v>0</v>
      </c>
      <c r="AG206" s="68" t="n">
        <f aca="false">P206</f>
        <v>0</v>
      </c>
      <c r="AH206" s="68" t="n">
        <f aca="false">S206</f>
        <v>0</v>
      </c>
      <c r="AI206" s="68" t="n">
        <f aca="false">V206</f>
        <v>0</v>
      </c>
      <c r="AJ206" s="69" t="n">
        <f aca="false">H206</f>
        <v>0</v>
      </c>
      <c r="AK206" s="69" t="n">
        <f aca="false">K206</f>
        <v>0</v>
      </c>
      <c r="AL206" s="69" t="n">
        <f aca="false">N206</f>
        <v>0</v>
      </c>
      <c r="AM206" s="69" t="n">
        <f aca="false">Q206</f>
        <v>0</v>
      </c>
      <c r="AN206" s="69" t="n">
        <f aca="false">T206</f>
        <v>0</v>
      </c>
      <c r="AO206" s="69" t="n">
        <f aca="false">W206</f>
        <v>0</v>
      </c>
      <c r="AP206" s="70" t="n">
        <f aca="false">IFERROR(LARGE(AD206:AI206,1),0)</f>
        <v>0</v>
      </c>
      <c r="AQ206" s="70" t="n">
        <f aca="false">IFERROR(LARGE(AD206:AI206,2),0)</f>
        <v>0</v>
      </c>
      <c r="AR206" s="70" t="n">
        <f aca="false">IFERROR(LARGE(AD206:AI206,3),0)</f>
        <v>0</v>
      </c>
      <c r="AS206" s="70" t="n">
        <f aca="false">IFERROR(LARGE(AD206:AI206,4),0)</f>
        <v>0</v>
      </c>
      <c r="AT206" s="70" t="n">
        <f aca="false">IFERROR(LARGE(AD206:AI206,5),0)</f>
        <v>0</v>
      </c>
      <c r="AU206" s="71" t="n">
        <f aca="false">IFERROR(INDEX(X206:AC206,SMALL(IF(AD206:AI206=AV206,COLUMN(AD206:AI206)-COLUMN(AD206)+1),COUNTIF(AP206:AP206,AV206))),0)</f>
        <v>0</v>
      </c>
      <c r="AV206" s="71" t="n">
        <f aca="false">IFERROR(LARGE(AD206:AI206,1),0)</f>
        <v>0</v>
      </c>
      <c r="AW206" s="71" t="n">
        <f aca="false">IFERROR(INDEX(AJ206:AO206,SMALL(IF(AD206:AI206=AV206,COLUMN(AD206:AI206)-COLUMN(AD206)+1),COUNTIF(AP206:AP206,AV206))),0)</f>
        <v>0</v>
      </c>
      <c r="AX206" s="72" t="n">
        <f aca="false">IFERROR(INDEX(X206:AC206,SMALL(IF(AD206:AI206=AY206,COLUMN(AD206:AI206)-COLUMN(AD206)+1),COUNTIF(AP206:AQ206,AY206))),0)</f>
        <v>0</v>
      </c>
      <c r="AY206" s="72" t="n">
        <f aca="false">IFERROR(LARGE(AD206:AI206,2),0)</f>
        <v>0</v>
      </c>
      <c r="AZ206" s="73" t="n">
        <f aca="false">IFERROR(INDEX(AJ206:AO206,SMALL(IF(AD206:AI206=AY206,COLUMN(AD206:AI206)-COLUMN(AD206)+1),COUNTIF(AP206:AQ206,AY206))),0)</f>
        <v>0</v>
      </c>
      <c r="BA206" s="74" t="n">
        <f aca="false">IFERROR(INDEX(X206:AC206,SMALL(IF(AD206:AI206=BB206,COLUMN(AD206:AI206)-COLUMN(AD206)+1),COUNTIF(AP206:AR206,BB206))),0)</f>
        <v>0</v>
      </c>
      <c r="BB206" s="74" t="n">
        <f aca="false">IFERROR(LARGE(AD206:AI206,3),0)</f>
        <v>0</v>
      </c>
      <c r="BC206" s="74" t="n">
        <f aca="false">IFERROR(INDEX(AJ206:AO206,SMALL(IF(AD206:AI206=BB206,COLUMN(AD206:AI206)-COLUMN(AD206)+1),COUNTIF(AP206:AR206,BB206))),0)</f>
        <v>0</v>
      </c>
      <c r="BD206" s="75" t="n">
        <f aca="false">IFERROR(INDEX(X206:AC206,SMALL(IF(AD206:AI206=BE206,COLUMN(AD206:AI206)-COLUMN(AD206)+1),COUNTIF(AP206:AS206,BE206))),0)</f>
        <v>0</v>
      </c>
      <c r="BE206" s="75" t="n">
        <f aca="false">IFERROR(LARGE(AD206:AI206,4),0)</f>
        <v>0</v>
      </c>
      <c r="BF206" s="75" t="n">
        <f aca="false">IFERROR(INDEX(AJ206:AO206,SMALL(IF(AD206:AI206=BE206,COLUMN(AD206:AI206)-COLUMN(AD206)+1),COUNTIF(AP206:AS206,BE206))),0)</f>
        <v>0</v>
      </c>
      <c r="BG206" s="76" t="n">
        <f aca="false">IFERROR(INDEX(X206:AC206,SMALL(IF(AD206:AI206=BH206,COLUMN(AD206:AI206)-COLUMN(AD206)+1),COUNTIF(AP206:AT206,BH206))),0)</f>
        <v>0</v>
      </c>
      <c r="BH206" s="76" t="n">
        <f aca="false">IFERROR(LARGE(AD206:AI206,5),0)</f>
        <v>0</v>
      </c>
      <c r="BI206" s="76" t="n">
        <f aca="false">IFERROR(INDEX(AJ206:AO206,SMALL(IF(AD206:AI206=BH206,COLUMN(AD206:AI206)-COLUMN(AD206)+1),COUNTIF(AP206:AT206,BH206))),0)</f>
        <v>0</v>
      </c>
      <c r="BJ206" s="77" t="n">
        <f aca="false">IF(COUNTIF(AD206:AI206,0)=0,IF(COUNTIFS(AD206:AI206,"*F*")=0,SUM(LARGE(AD206:AI206,{1,2,3,4,5})),IF(COUNTIFS(AD206:AI206,"*F*")=1,SUM(LARGE(AD206:AI206,{1,2,3,4,5})),IF(COUNTIFS(AD206:AI206,"*F*")=2,"C",IF(COUNTIFS(AD206:AI206,"*F*")&gt;2,"F")))),IF(COUNTIFS(AD206:AH206,"*F*")=0,SUM(AD206:AH206),IF(COUNTIFS(AD206:AH206,"*F*")=1,"C",IF(COUNTIFS(AD206:AH206,"*F*")&gt;=2,"F"))))</f>
        <v>0</v>
      </c>
      <c r="BK206" s="78" t="n">
        <f aca="false">IFERROR(BJ206/5,BJ206)</f>
        <v>0</v>
      </c>
    </row>
    <row r="207" customFormat="false" ht="15" hidden="false" customHeight="false" outlineLevel="0" collapsed="false">
      <c r="A207" s="64" t="n">
        <v>205</v>
      </c>
      <c r="B207" s="65" t="s">
        <v>12</v>
      </c>
      <c r="C207" s="79"/>
      <c r="D207" s="79"/>
      <c r="E207" s="50"/>
      <c r="F207" s="44"/>
      <c r="G207" s="44"/>
      <c r="H207" s="44"/>
      <c r="I207" s="44"/>
      <c r="J207" s="44"/>
      <c r="K207" s="44"/>
      <c r="L207" s="44"/>
      <c r="M207" s="44"/>
      <c r="N207" s="44"/>
      <c r="O207" s="44"/>
      <c r="P207" s="44"/>
      <c r="Q207" s="44"/>
      <c r="R207" s="44"/>
      <c r="S207" s="44"/>
      <c r="T207" s="44"/>
      <c r="U207" s="44"/>
      <c r="V207" s="44"/>
      <c r="W207" s="44"/>
      <c r="X207" s="67" t="n">
        <f aca="false">F207</f>
        <v>0</v>
      </c>
      <c r="Y207" s="67" t="n">
        <f aca="false">I207</f>
        <v>0</v>
      </c>
      <c r="Z207" s="67" t="n">
        <f aca="false">L207</f>
        <v>0</v>
      </c>
      <c r="AA207" s="67" t="n">
        <f aca="false">O207</f>
        <v>0</v>
      </c>
      <c r="AB207" s="67" t="n">
        <f aca="false">R207</f>
        <v>0</v>
      </c>
      <c r="AC207" s="67" t="n">
        <f aca="false">U207</f>
        <v>0</v>
      </c>
      <c r="AD207" s="68" t="n">
        <f aca="false">G207</f>
        <v>0</v>
      </c>
      <c r="AE207" s="68" t="n">
        <f aca="false">J207</f>
        <v>0</v>
      </c>
      <c r="AF207" s="68" t="n">
        <f aca="false">M207</f>
        <v>0</v>
      </c>
      <c r="AG207" s="68" t="n">
        <f aca="false">P207</f>
        <v>0</v>
      </c>
      <c r="AH207" s="68" t="n">
        <f aca="false">S207</f>
        <v>0</v>
      </c>
      <c r="AI207" s="68" t="n">
        <f aca="false">V207</f>
        <v>0</v>
      </c>
      <c r="AJ207" s="69" t="n">
        <f aca="false">H207</f>
        <v>0</v>
      </c>
      <c r="AK207" s="69" t="n">
        <f aca="false">K207</f>
        <v>0</v>
      </c>
      <c r="AL207" s="69" t="n">
        <f aca="false">N207</f>
        <v>0</v>
      </c>
      <c r="AM207" s="69" t="n">
        <f aca="false">Q207</f>
        <v>0</v>
      </c>
      <c r="AN207" s="69" t="n">
        <f aca="false">T207</f>
        <v>0</v>
      </c>
      <c r="AO207" s="69" t="n">
        <f aca="false">W207</f>
        <v>0</v>
      </c>
      <c r="AP207" s="70" t="n">
        <f aca="false">IFERROR(LARGE(AD207:AI207,1),0)</f>
        <v>0</v>
      </c>
      <c r="AQ207" s="70" t="n">
        <f aca="false">IFERROR(LARGE(AD207:AI207,2),0)</f>
        <v>0</v>
      </c>
      <c r="AR207" s="70" t="n">
        <f aca="false">IFERROR(LARGE(AD207:AI207,3),0)</f>
        <v>0</v>
      </c>
      <c r="AS207" s="70" t="n">
        <f aca="false">IFERROR(LARGE(AD207:AI207,4),0)</f>
        <v>0</v>
      </c>
      <c r="AT207" s="70" t="n">
        <f aca="false">IFERROR(LARGE(AD207:AI207,5),0)</f>
        <v>0</v>
      </c>
      <c r="AU207" s="71" t="n">
        <f aca="false">IFERROR(INDEX(X207:AC207,SMALL(IF(AD207:AI207=AV207,COLUMN(AD207:AI207)-COLUMN(AD207)+1),COUNTIF(AP207:AP207,AV207))),0)</f>
        <v>0</v>
      </c>
      <c r="AV207" s="71" t="n">
        <f aca="false">IFERROR(LARGE(AD207:AI207,1),0)</f>
        <v>0</v>
      </c>
      <c r="AW207" s="71" t="n">
        <f aca="false">IFERROR(INDEX(AJ207:AO207,SMALL(IF(AD207:AI207=AV207,COLUMN(AD207:AI207)-COLUMN(AD207)+1),COUNTIF(AP207:AP207,AV207))),0)</f>
        <v>0</v>
      </c>
      <c r="AX207" s="72" t="n">
        <f aca="false">IFERROR(INDEX(X207:AC207,SMALL(IF(AD207:AI207=AY207,COLUMN(AD207:AI207)-COLUMN(AD207)+1),COUNTIF(AP207:AQ207,AY207))),0)</f>
        <v>0</v>
      </c>
      <c r="AY207" s="72" t="n">
        <f aca="false">IFERROR(LARGE(AD207:AI207,2),0)</f>
        <v>0</v>
      </c>
      <c r="AZ207" s="73" t="n">
        <f aca="false">IFERROR(INDEX(AJ207:AO207,SMALL(IF(AD207:AI207=AY207,COLUMN(AD207:AI207)-COLUMN(AD207)+1),COUNTIF(AP207:AQ207,AY207))),0)</f>
        <v>0</v>
      </c>
      <c r="BA207" s="74" t="n">
        <f aca="false">IFERROR(INDEX(X207:AC207,SMALL(IF(AD207:AI207=BB207,COLUMN(AD207:AI207)-COLUMN(AD207)+1),COUNTIF(AP207:AR207,BB207))),0)</f>
        <v>0</v>
      </c>
      <c r="BB207" s="74" t="n">
        <f aca="false">IFERROR(LARGE(AD207:AI207,3),0)</f>
        <v>0</v>
      </c>
      <c r="BC207" s="74" t="n">
        <f aca="false">IFERROR(INDEX(AJ207:AO207,SMALL(IF(AD207:AI207=BB207,COLUMN(AD207:AI207)-COLUMN(AD207)+1),COUNTIF(AP207:AR207,BB207))),0)</f>
        <v>0</v>
      </c>
      <c r="BD207" s="75" t="n">
        <f aca="false">IFERROR(INDEX(X207:AC207,SMALL(IF(AD207:AI207=BE207,COLUMN(AD207:AI207)-COLUMN(AD207)+1),COUNTIF(AP207:AS207,BE207))),0)</f>
        <v>0</v>
      </c>
      <c r="BE207" s="75" t="n">
        <f aca="false">IFERROR(LARGE(AD207:AI207,4),0)</f>
        <v>0</v>
      </c>
      <c r="BF207" s="75" t="n">
        <f aca="false">IFERROR(INDEX(AJ207:AO207,SMALL(IF(AD207:AI207=BE207,COLUMN(AD207:AI207)-COLUMN(AD207)+1),COUNTIF(AP207:AS207,BE207))),0)</f>
        <v>0</v>
      </c>
      <c r="BG207" s="76" t="n">
        <f aca="false">IFERROR(INDEX(X207:AC207,SMALL(IF(AD207:AI207=BH207,COLUMN(AD207:AI207)-COLUMN(AD207)+1),COUNTIF(AP207:AT207,BH207))),0)</f>
        <v>0</v>
      </c>
      <c r="BH207" s="76" t="n">
        <f aca="false">IFERROR(LARGE(AD207:AI207,5),0)</f>
        <v>0</v>
      </c>
      <c r="BI207" s="76" t="n">
        <f aca="false">IFERROR(INDEX(AJ207:AO207,SMALL(IF(AD207:AI207=BH207,COLUMN(AD207:AI207)-COLUMN(AD207)+1),COUNTIF(AP207:AT207,BH207))),0)</f>
        <v>0</v>
      </c>
      <c r="BJ207" s="77" t="n">
        <f aca="false">IF(COUNTIF(AD207:AI207,0)=0,IF(COUNTIFS(AD207:AI207,"*F*")=0,SUM(LARGE(AD207:AI207,{1,2,3,4,5})),IF(COUNTIFS(AD207:AI207,"*F*")=1,SUM(LARGE(AD207:AI207,{1,2,3,4,5})),IF(COUNTIFS(AD207:AI207,"*F*")=2,"C",IF(COUNTIFS(AD207:AI207,"*F*")&gt;2,"F")))),IF(COUNTIFS(AD207:AH207,"*F*")=0,SUM(AD207:AH207),IF(COUNTIFS(AD207:AH207,"*F*")=1,"C",IF(COUNTIFS(AD207:AH207,"*F*")&gt;=2,"F"))))</f>
        <v>0</v>
      </c>
      <c r="BK207" s="78" t="n">
        <f aca="false">IFERROR(BJ207/5,BJ207)</f>
        <v>0</v>
      </c>
    </row>
    <row r="208" customFormat="false" ht="15" hidden="false" customHeight="false" outlineLevel="0" collapsed="false">
      <c r="A208" s="64" t="n">
        <v>206</v>
      </c>
      <c r="B208" s="65" t="s">
        <v>12</v>
      </c>
      <c r="C208" s="79"/>
      <c r="D208" s="79"/>
      <c r="E208" s="50"/>
      <c r="F208" s="44"/>
      <c r="G208" s="44"/>
      <c r="H208" s="44"/>
      <c r="I208" s="44"/>
      <c r="J208" s="44"/>
      <c r="K208" s="44"/>
      <c r="L208" s="44"/>
      <c r="M208" s="44"/>
      <c r="N208" s="44"/>
      <c r="O208" s="44"/>
      <c r="P208" s="44"/>
      <c r="Q208" s="44"/>
      <c r="R208" s="44"/>
      <c r="S208" s="44"/>
      <c r="T208" s="44"/>
      <c r="U208" s="44"/>
      <c r="V208" s="44"/>
      <c r="W208" s="44"/>
      <c r="X208" s="67" t="n">
        <f aca="false">F208</f>
        <v>0</v>
      </c>
      <c r="Y208" s="67" t="n">
        <f aca="false">I208</f>
        <v>0</v>
      </c>
      <c r="Z208" s="67" t="n">
        <f aca="false">L208</f>
        <v>0</v>
      </c>
      <c r="AA208" s="67" t="n">
        <f aca="false">O208</f>
        <v>0</v>
      </c>
      <c r="AB208" s="67" t="n">
        <f aca="false">R208</f>
        <v>0</v>
      </c>
      <c r="AC208" s="67" t="n">
        <f aca="false">U208</f>
        <v>0</v>
      </c>
      <c r="AD208" s="68" t="n">
        <f aca="false">G208</f>
        <v>0</v>
      </c>
      <c r="AE208" s="68" t="n">
        <f aca="false">J208</f>
        <v>0</v>
      </c>
      <c r="AF208" s="68" t="n">
        <f aca="false">M208</f>
        <v>0</v>
      </c>
      <c r="AG208" s="68" t="n">
        <f aca="false">P208</f>
        <v>0</v>
      </c>
      <c r="AH208" s="68" t="n">
        <f aca="false">S208</f>
        <v>0</v>
      </c>
      <c r="AI208" s="68" t="n">
        <f aca="false">V208</f>
        <v>0</v>
      </c>
      <c r="AJ208" s="69" t="n">
        <f aca="false">H208</f>
        <v>0</v>
      </c>
      <c r="AK208" s="69" t="n">
        <f aca="false">K208</f>
        <v>0</v>
      </c>
      <c r="AL208" s="69" t="n">
        <f aca="false">N208</f>
        <v>0</v>
      </c>
      <c r="AM208" s="69" t="n">
        <f aca="false">Q208</f>
        <v>0</v>
      </c>
      <c r="AN208" s="69" t="n">
        <f aca="false">T208</f>
        <v>0</v>
      </c>
      <c r="AO208" s="69" t="n">
        <f aca="false">W208</f>
        <v>0</v>
      </c>
      <c r="AP208" s="70" t="n">
        <f aca="false">IFERROR(LARGE(AD208:AI208,1),0)</f>
        <v>0</v>
      </c>
      <c r="AQ208" s="70" t="n">
        <f aca="false">IFERROR(LARGE(AD208:AI208,2),0)</f>
        <v>0</v>
      </c>
      <c r="AR208" s="70" t="n">
        <f aca="false">IFERROR(LARGE(AD208:AI208,3),0)</f>
        <v>0</v>
      </c>
      <c r="AS208" s="70" t="n">
        <f aca="false">IFERROR(LARGE(AD208:AI208,4),0)</f>
        <v>0</v>
      </c>
      <c r="AT208" s="70" t="n">
        <f aca="false">IFERROR(LARGE(AD208:AI208,5),0)</f>
        <v>0</v>
      </c>
      <c r="AU208" s="71" t="n">
        <f aca="false">IFERROR(INDEX(X208:AC208,SMALL(IF(AD208:AI208=AV208,COLUMN(AD208:AI208)-COLUMN(AD208)+1),COUNTIF(AP208:AP208,AV208))),0)</f>
        <v>0</v>
      </c>
      <c r="AV208" s="71" t="n">
        <f aca="false">IFERROR(LARGE(AD208:AI208,1),0)</f>
        <v>0</v>
      </c>
      <c r="AW208" s="71" t="n">
        <f aca="false">IFERROR(INDEX(AJ208:AO208,SMALL(IF(AD208:AI208=AV208,COLUMN(AD208:AI208)-COLUMN(AD208)+1),COUNTIF(AP208:AP208,AV208))),0)</f>
        <v>0</v>
      </c>
      <c r="AX208" s="72" t="n">
        <f aca="false">IFERROR(INDEX(X208:AC208,SMALL(IF(AD208:AI208=AY208,COLUMN(AD208:AI208)-COLUMN(AD208)+1),COUNTIF(AP208:AQ208,AY208))),0)</f>
        <v>0</v>
      </c>
      <c r="AY208" s="72" t="n">
        <f aca="false">IFERROR(LARGE(AD208:AI208,2),0)</f>
        <v>0</v>
      </c>
      <c r="AZ208" s="73" t="n">
        <f aca="false">IFERROR(INDEX(AJ208:AO208,SMALL(IF(AD208:AI208=AY208,COLUMN(AD208:AI208)-COLUMN(AD208)+1),COUNTIF(AP208:AQ208,AY208))),0)</f>
        <v>0</v>
      </c>
      <c r="BA208" s="74" t="n">
        <f aca="false">IFERROR(INDEX(X208:AC208,SMALL(IF(AD208:AI208=BB208,COLUMN(AD208:AI208)-COLUMN(AD208)+1),COUNTIF(AP208:AR208,BB208))),0)</f>
        <v>0</v>
      </c>
      <c r="BB208" s="74" t="n">
        <f aca="false">IFERROR(LARGE(AD208:AI208,3),0)</f>
        <v>0</v>
      </c>
      <c r="BC208" s="74" t="n">
        <f aca="false">IFERROR(INDEX(AJ208:AO208,SMALL(IF(AD208:AI208=BB208,COLUMN(AD208:AI208)-COLUMN(AD208)+1),COUNTIF(AP208:AR208,BB208))),0)</f>
        <v>0</v>
      </c>
      <c r="BD208" s="75" t="n">
        <f aca="false">IFERROR(INDEX(X208:AC208,SMALL(IF(AD208:AI208=BE208,COLUMN(AD208:AI208)-COLUMN(AD208)+1),COUNTIF(AP208:AS208,BE208))),0)</f>
        <v>0</v>
      </c>
      <c r="BE208" s="75" t="n">
        <f aca="false">IFERROR(LARGE(AD208:AI208,4),0)</f>
        <v>0</v>
      </c>
      <c r="BF208" s="75" t="n">
        <f aca="false">IFERROR(INDEX(AJ208:AO208,SMALL(IF(AD208:AI208=BE208,COLUMN(AD208:AI208)-COLUMN(AD208)+1),COUNTIF(AP208:AS208,BE208))),0)</f>
        <v>0</v>
      </c>
      <c r="BG208" s="76" t="n">
        <f aca="false">IFERROR(INDEX(X208:AC208,SMALL(IF(AD208:AI208=BH208,COLUMN(AD208:AI208)-COLUMN(AD208)+1),COUNTIF(AP208:AT208,BH208))),0)</f>
        <v>0</v>
      </c>
      <c r="BH208" s="76" t="n">
        <f aca="false">IFERROR(LARGE(AD208:AI208,5),0)</f>
        <v>0</v>
      </c>
      <c r="BI208" s="76" t="n">
        <f aca="false">IFERROR(INDEX(AJ208:AO208,SMALL(IF(AD208:AI208=BH208,COLUMN(AD208:AI208)-COLUMN(AD208)+1),COUNTIF(AP208:AT208,BH208))),0)</f>
        <v>0</v>
      </c>
      <c r="BJ208" s="77" t="n">
        <f aca="false">IF(COUNTIF(AD208:AI208,0)=0,IF(COUNTIFS(AD208:AI208,"*F*")=0,SUM(LARGE(AD208:AI208,{1,2,3,4,5})),IF(COUNTIFS(AD208:AI208,"*F*")=1,SUM(LARGE(AD208:AI208,{1,2,3,4,5})),IF(COUNTIFS(AD208:AI208,"*F*")=2,"C",IF(COUNTIFS(AD208:AI208,"*F*")&gt;2,"F")))),IF(COUNTIFS(AD208:AH208,"*F*")=0,SUM(AD208:AH208),IF(COUNTIFS(AD208:AH208,"*F*")=1,"C",IF(COUNTIFS(AD208:AH208,"*F*")&gt;=2,"F"))))</f>
        <v>0</v>
      </c>
      <c r="BK208" s="78" t="n">
        <f aca="false">IFERROR(BJ208/5,BJ208)</f>
        <v>0</v>
      </c>
    </row>
    <row r="209" customFormat="false" ht="15" hidden="false" customHeight="false" outlineLevel="0" collapsed="false">
      <c r="A209" s="64" t="n">
        <v>207</v>
      </c>
      <c r="B209" s="65" t="s">
        <v>12</v>
      </c>
      <c r="C209" s="79"/>
      <c r="D209" s="79"/>
      <c r="E209" s="50"/>
      <c r="F209" s="44"/>
      <c r="G209" s="44"/>
      <c r="H209" s="44"/>
      <c r="I209" s="44"/>
      <c r="J209" s="44"/>
      <c r="K209" s="44"/>
      <c r="L209" s="44"/>
      <c r="M209" s="44"/>
      <c r="N209" s="44"/>
      <c r="O209" s="44"/>
      <c r="P209" s="44"/>
      <c r="Q209" s="44"/>
      <c r="R209" s="44"/>
      <c r="S209" s="44"/>
      <c r="T209" s="44"/>
      <c r="U209" s="44"/>
      <c r="V209" s="44"/>
      <c r="W209" s="44"/>
      <c r="X209" s="67" t="n">
        <f aca="false">F209</f>
        <v>0</v>
      </c>
      <c r="Y209" s="67" t="n">
        <f aca="false">I209</f>
        <v>0</v>
      </c>
      <c r="Z209" s="67" t="n">
        <f aca="false">L209</f>
        <v>0</v>
      </c>
      <c r="AA209" s="67" t="n">
        <f aca="false">O209</f>
        <v>0</v>
      </c>
      <c r="AB209" s="67" t="n">
        <f aca="false">R209</f>
        <v>0</v>
      </c>
      <c r="AC209" s="67" t="n">
        <f aca="false">U209</f>
        <v>0</v>
      </c>
      <c r="AD209" s="68" t="n">
        <f aca="false">G209</f>
        <v>0</v>
      </c>
      <c r="AE209" s="68" t="n">
        <f aca="false">J209</f>
        <v>0</v>
      </c>
      <c r="AF209" s="68" t="n">
        <f aca="false">M209</f>
        <v>0</v>
      </c>
      <c r="AG209" s="68" t="n">
        <f aca="false">P209</f>
        <v>0</v>
      </c>
      <c r="AH209" s="68" t="n">
        <f aca="false">S209</f>
        <v>0</v>
      </c>
      <c r="AI209" s="68" t="n">
        <f aca="false">V209</f>
        <v>0</v>
      </c>
      <c r="AJ209" s="69" t="n">
        <f aca="false">H209</f>
        <v>0</v>
      </c>
      <c r="AK209" s="69" t="n">
        <f aca="false">K209</f>
        <v>0</v>
      </c>
      <c r="AL209" s="69" t="n">
        <f aca="false">N209</f>
        <v>0</v>
      </c>
      <c r="AM209" s="69" t="n">
        <f aca="false">Q209</f>
        <v>0</v>
      </c>
      <c r="AN209" s="69" t="n">
        <f aca="false">T209</f>
        <v>0</v>
      </c>
      <c r="AO209" s="69" t="n">
        <f aca="false">W209</f>
        <v>0</v>
      </c>
      <c r="AP209" s="70" t="n">
        <f aca="false">IFERROR(LARGE(AD209:AI209,1),0)</f>
        <v>0</v>
      </c>
      <c r="AQ209" s="70" t="n">
        <f aca="false">IFERROR(LARGE(AD209:AI209,2),0)</f>
        <v>0</v>
      </c>
      <c r="AR209" s="70" t="n">
        <f aca="false">IFERROR(LARGE(AD209:AI209,3),0)</f>
        <v>0</v>
      </c>
      <c r="AS209" s="70" t="n">
        <f aca="false">IFERROR(LARGE(AD209:AI209,4),0)</f>
        <v>0</v>
      </c>
      <c r="AT209" s="70" t="n">
        <f aca="false">IFERROR(LARGE(AD209:AI209,5),0)</f>
        <v>0</v>
      </c>
      <c r="AU209" s="71" t="n">
        <f aca="false">IFERROR(INDEX(X209:AC209,SMALL(IF(AD209:AI209=AV209,COLUMN(AD209:AI209)-COLUMN(AD209)+1),COUNTIF(AP209:AP209,AV209))),0)</f>
        <v>0</v>
      </c>
      <c r="AV209" s="71" t="n">
        <f aca="false">IFERROR(LARGE(AD209:AI209,1),0)</f>
        <v>0</v>
      </c>
      <c r="AW209" s="71" t="n">
        <f aca="false">IFERROR(INDEX(AJ209:AO209,SMALL(IF(AD209:AI209=AV209,COLUMN(AD209:AI209)-COLUMN(AD209)+1),COUNTIF(AP209:AP209,AV209))),0)</f>
        <v>0</v>
      </c>
      <c r="AX209" s="72" t="n">
        <f aca="false">IFERROR(INDEX(X209:AC209,SMALL(IF(AD209:AI209=AY209,COLUMN(AD209:AI209)-COLUMN(AD209)+1),COUNTIF(AP209:AQ209,AY209))),0)</f>
        <v>0</v>
      </c>
      <c r="AY209" s="72" t="n">
        <f aca="false">IFERROR(LARGE(AD209:AI209,2),0)</f>
        <v>0</v>
      </c>
      <c r="AZ209" s="73" t="n">
        <f aca="false">IFERROR(INDEX(AJ209:AO209,SMALL(IF(AD209:AI209=AY209,COLUMN(AD209:AI209)-COLUMN(AD209)+1),COUNTIF(AP209:AQ209,AY209))),0)</f>
        <v>0</v>
      </c>
      <c r="BA209" s="74" t="n">
        <f aca="false">IFERROR(INDEX(X209:AC209,SMALL(IF(AD209:AI209=BB209,COLUMN(AD209:AI209)-COLUMN(AD209)+1),COUNTIF(AP209:AR209,BB209))),0)</f>
        <v>0</v>
      </c>
      <c r="BB209" s="74" t="n">
        <f aca="false">IFERROR(LARGE(AD209:AI209,3),0)</f>
        <v>0</v>
      </c>
      <c r="BC209" s="74" t="n">
        <f aca="false">IFERROR(INDEX(AJ209:AO209,SMALL(IF(AD209:AI209=BB209,COLUMN(AD209:AI209)-COLUMN(AD209)+1),COUNTIF(AP209:AR209,BB209))),0)</f>
        <v>0</v>
      </c>
      <c r="BD209" s="75" t="n">
        <f aca="false">IFERROR(INDEX(X209:AC209,SMALL(IF(AD209:AI209=BE209,COLUMN(AD209:AI209)-COLUMN(AD209)+1),COUNTIF(AP209:AS209,BE209))),0)</f>
        <v>0</v>
      </c>
      <c r="BE209" s="75" t="n">
        <f aca="false">IFERROR(LARGE(AD209:AI209,4),0)</f>
        <v>0</v>
      </c>
      <c r="BF209" s="75" t="n">
        <f aca="false">IFERROR(INDEX(AJ209:AO209,SMALL(IF(AD209:AI209=BE209,COLUMN(AD209:AI209)-COLUMN(AD209)+1),COUNTIF(AP209:AS209,BE209))),0)</f>
        <v>0</v>
      </c>
      <c r="BG209" s="76" t="n">
        <f aca="false">IFERROR(INDEX(X209:AC209,SMALL(IF(AD209:AI209=BH209,COLUMN(AD209:AI209)-COLUMN(AD209)+1),COUNTIF(AP209:AT209,BH209))),0)</f>
        <v>0</v>
      </c>
      <c r="BH209" s="76" t="n">
        <f aca="false">IFERROR(LARGE(AD209:AI209,5),0)</f>
        <v>0</v>
      </c>
      <c r="BI209" s="76" t="n">
        <f aca="false">IFERROR(INDEX(AJ209:AO209,SMALL(IF(AD209:AI209=BH209,COLUMN(AD209:AI209)-COLUMN(AD209)+1),COUNTIF(AP209:AT209,BH209))),0)</f>
        <v>0</v>
      </c>
      <c r="BJ209" s="77" t="n">
        <f aca="false">IF(COUNTIF(AD209:AI209,0)=0,IF(COUNTIFS(AD209:AI209,"*F*")=0,SUM(LARGE(AD209:AI209,{1,2,3,4,5})),IF(COUNTIFS(AD209:AI209,"*F*")=1,SUM(LARGE(AD209:AI209,{1,2,3,4,5})),IF(COUNTIFS(AD209:AI209,"*F*")=2,"C",IF(COUNTIFS(AD209:AI209,"*F*")&gt;2,"F")))),IF(COUNTIFS(AD209:AH209,"*F*")=0,SUM(AD209:AH209),IF(COUNTIFS(AD209:AH209,"*F*")=1,"C",IF(COUNTIFS(AD209:AH209,"*F*")&gt;=2,"F"))))</f>
        <v>0</v>
      </c>
      <c r="BK209" s="78" t="n">
        <f aca="false">IFERROR(BJ209/5,BJ209)</f>
        <v>0</v>
      </c>
    </row>
    <row r="210" customFormat="false" ht="15" hidden="false" customHeight="false" outlineLevel="0" collapsed="false">
      <c r="A210" s="64" t="n">
        <v>208</v>
      </c>
      <c r="B210" s="65" t="s">
        <v>12</v>
      </c>
      <c r="C210" s="79"/>
      <c r="D210" s="79"/>
      <c r="E210" s="50"/>
      <c r="F210" s="44"/>
      <c r="G210" s="44"/>
      <c r="H210" s="44"/>
      <c r="I210" s="44"/>
      <c r="J210" s="44"/>
      <c r="K210" s="44"/>
      <c r="L210" s="44"/>
      <c r="M210" s="44"/>
      <c r="N210" s="44"/>
      <c r="O210" s="44"/>
      <c r="P210" s="44"/>
      <c r="Q210" s="44"/>
      <c r="R210" s="44"/>
      <c r="S210" s="44"/>
      <c r="T210" s="44"/>
      <c r="U210" s="44"/>
      <c r="V210" s="44"/>
      <c r="W210" s="44"/>
      <c r="X210" s="67" t="n">
        <f aca="false">F210</f>
        <v>0</v>
      </c>
      <c r="Y210" s="67" t="n">
        <f aca="false">I210</f>
        <v>0</v>
      </c>
      <c r="Z210" s="67" t="n">
        <f aca="false">L210</f>
        <v>0</v>
      </c>
      <c r="AA210" s="67" t="n">
        <f aca="false">O210</f>
        <v>0</v>
      </c>
      <c r="AB210" s="67" t="n">
        <f aca="false">R210</f>
        <v>0</v>
      </c>
      <c r="AC210" s="67" t="n">
        <f aca="false">U210</f>
        <v>0</v>
      </c>
      <c r="AD210" s="68" t="n">
        <f aca="false">G210</f>
        <v>0</v>
      </c>
      <c r="AE210" s="68" t="n">
        <f aca="false">J210</f>
        <v>0</v>
      </c>
      <c r="AF210" s="68" t="n">
        <f aca="false">M210</f>
        <v>0</v>
      </c>
      <c r="AG210" s="68" t="n">
        <f aca="false">P210</f>
        <v>0</v>
      </c>
      <c r="AH210" s="68" t="n">
        <f aca="false">S210</f>
        <v>0</v>
      </c>
      <c r="AI210" s="68" t="n">
        <f aca="false">V210</f>
        <v>0</v>
      </c>
      <c r="AJ210" s="69" t="n">
        <f aca="false">H210</f>
        <v>0</v>
      </c>
      <c r="AK210" s="69" t="n">
        <f aca="false">K210</f>
        <v>0</v>
      </c>
      <c r="AL210" s="69" t="n">
        <f aca="false">N210</f>
        <v>0</v>
      </c>
      <c r="AM210" s="69" t="n">
        <f aca="false">Q210</f>
        <v>0</v>
      </c>
      <c r="AN210" s="69" t="n">
        <f aca="false">T210</f>
        <v>0</v>
      </c>
      <c r="AO210" s="69" t="n">
        <f aca="false">W210</f>
        <v>0</v>
      </c>
      <c r="AP210" s="70" t="n">
        <f aca="false">IFERROR(LARGE(AD210:AI210,1),0)</f>
        <v>0</v>
      </c>
      <c r="AQ210" s="70" t="n">
        <f aca="false">IFERROR(LARGE(AD210:AI210,2),0)</f>
        <v>0</v>
      </c>
      <c r="AR210" s="70" t="n">
        <f aca="false">IFERROR(LARGE(AD210:AI210,3),0)</f>
        <v>0</v>
      </c>
      <c r="AS210" s="70" t="n">
        <f aca="false">IFERROR(LARGE(AD210:AI210,4),0)</f>
        <v>0</v>
      </c>
      <c r="AT210" s="70" t="n">
        <f aca="false">IFERROR(LARGE(AD210:AI210,5),0)</f>
        <v>0</v>
      </c>
      <c r="AU210" s="71" t="n">
        <f aca="false">IFERROR(INDEX(X210:AC210,SMALL(IF(AD210:AI210=AV210,COLUMN(AD210:AI210)-COLUMN(AD210)+1),COUNTIF(AP210:AP210,AV210))),0)</f>
        <v>0</v>
      </c>
      <c r="AV210" s="71" t="n">
        <f aca="false">IFERROR(LARGE(AD210:AI210,1),0)</f>
        <v>0</v>
      </c>
      <c r="AW210" s="71" t="n">
        <f aca="false">IFERROR(INDEX(AJ210:AO210,SMALL(IF(AD210:AI210=AV210,COLUMN(AD210:AI210)-COLUMN(AD210)+1),COUNTIF(AP210:AP210,AV210))),0)</f>
        <v>0</v>
      </c>
      <c r="AX210" s="72" t="n">
        <f aca="false">IFERROR(INDEX(X210:AC210,SMALL(IF(AD210:AI210=AY210,COLUMN(AD210:AI210)-COLUMN(AD210)+1),COUNTIF(AP210:AQ210,AY210))),0)</f>
        <v>0</v>
      </c>
      <c r="AY210" s="72" t="n">
        <f aca="false">IFERROR(LARGE(AD210:AI210,2),0)</f>
        <v>0</v>
      </c>
      <c r="AZ210" s="73" t="n">
        <f aca="false">IFERROR(INDEX(AJ210:AO210,SMALL(IF(AD210:AI210=AY210,COLUMN(AD210:AI210)-COLUMN(AD210)+1),COUNTIF(AP210:AQ210,AY210))),0)</f>
        <v>0</v>
      </c>
      <c r="BA210" s="74" t="n">
        <f aca="false">IFERROR(INDEX(X210:AC210,SMALL(IF(AD210:AI210=BB210,COLUMN(AD210:AI210)-COLUMN(AD210)+1),COUNTIF(AP210:AR210,BB210))),0)</f>
        <v>0</v>
      </c>
      <c r="BB210" s="74" t="n">
        <f aca="false">IFERROR(LARGE(AD210:AI210,3),0)</f>
        <v>0</v>
      </c>
      <c r="BC210" s="74" t="n">
        <f aca="false">IFERROR(INDEX(AJ210:AO210,SMALL(IF(AD210:AI210=BB210,COLUMN(AD210:AI210)-COLUMN(AD210)+1),COUNTIF(AP210:AR210,BB210))),0)</f>
        <v>0</v>
      </c>
      <c r="BD210" s="75" t="n">
        <f aca="false">IFERROR(INDEX(X210:AC210,SMALL(IF(AD210:AI210=BE210,COLUMN(AD210:AI210)-COLUMN(AD210)+1),COUNTIF(AP210:AS210,BE210))),0)</f>
        <v>0</v>
      </c>
      <c r="BE210" s="75" t="n">
        <f aca="false">IFERROR(LARGE(AD210:AI210,4),0)</f>
        <v>0</v>
      </c>
      <c r="BF210" s="75" t="n">
        <f aca="false">IFERROR(INDEX(AJ210:AO210,SMALL(IF(AD210:AI210=BE210,COLUMN(AD210:AI210)-COLUMN(AD210)+1),COUNTIF(AP210:AS210,BE210))),0)</f>
        <v>0</v>
      </c>
      <c r="BG210" s="76" t="n">
        <f aca="false">IFERROR(INDEX(X210:AC210,SMALL(IF(AD210:AI210=BH210,COLUMN(AD210:AI210)-COLUMN(AD210)+1),COUNTIF(AP210:AT210,BH210))),0)</f>
        <v>0</v>
      </c>
      <c r="BH210" s="76" t="n">
        <f aca="false">IFERROR(LARGE(AD210:AI210,5),0)</f>
        <v>0</v>
      </c>
      <c r="BI210" s="76" t="n">
        <f aca="false">IFERROR(INDEX(AJ210:AO210,SMALL(IF(AD210:AI210=BH210,COLUMN(AD210:AI210)-COLUMN(AD210)+1),COUNTIF(AP210:AT210,BH210))),0)</f>
        <v>0</v>
      </c>
      <c r="BJ210" s="77" t="n">
        <f aca="false">IF(COUNTIF(AD210:AI210,0)=0,IF(COUNTIFS(AD210:AI210,"*F*")=0,SUM(LARGE(AD210:AI210,{1,2,3,4,5})),IF(COUNTIFS(AD210:AI210,"*F*")=1,SUM(LARGE(AD210:AI210,{1,2,3,4,5})),IF(COUNTIFS(AD210:AI210,"*F*")=2,"C",IF(COUNTIFS(AD210:AI210,"*F*")&gt;2,"F")))),IF(COUNTIFS(AD210:AH210,"*F*")=0,SUM(AD210:AH210),IF(COUNTIFS(AD210:AH210,"*F*")=1,"C",IF(COUNTIFS(AD210:AH210,"*F*")&gt;=2,"F"))))</f>
        <v>0</v>
      </c>
      <c r="BK210" s="78" t="n">
        <f aca="false">IFERROR(BJ210/5,BJ210)</f>
        <v>0</v>
      </c>
    </row>
    <row r="211" customFormat="false" ht="15" hidden="false" customHeight="false" outlineLevel="0" collapsed="false">
      <c r="A211" s="64" t="n">
        <v>209</v>
      </c>
      <c r="B211" s="65" t="s">
        <v>12</v>
      </c>
      <c r="C211" s="79"/>
      <c r="D211" s="79"/>
      <c r="E211" s="50"/>
      <c r="F211" s="44"/>
      <c r="G211" s="44"/>
      <c r="H211" s="44"/>
      <c r="I211" s="44"/>
      <c r="J211" s="44"/>
      <c r="K211" s="44"/>
      <c r="L211" s="44"/>
      <c r="M211" s="44"/>
      <c r="N211" s="44"/>
      <c r="O211" s="44"/>
      <c r="P211" s="44"/>
      <c r="Q211" s="44"/>
      <c r="R211" s="44"/>
      <c r="S211" s="44"/>
      <c r="T211" s="44"/>
      <c r="U211" s="44"/>
      <c r="V211" s="44"/>
      <c r="W211" s="44"/>
      <c r="X211" s="67" t="n">
        <f aca="false">F211</f>
        <v>0</v>
      </c>
      <c r="Y211" s="67" t="n">
        <f aca="false">I211</f>
        <v>0</v>
      </c>
      <c r="Z211" s="67" t="n">
        <f aca="false">L211</f>
        <v>0</v>
      </c>
      <c r="AA211" s="67" t="n">
        <f aca="false">O211</f>
        <v>0</v>
      </c>
      <c r="AB211" s="67" t="n">
        <f aca="false">R211</f>
        <v>0</v>
      </c>
      <c r="AC211" s="67" t="n">
        <f aca="false">U211</f>
        <v>0</v>
      </c>
      <c r="AD211" s="68" t="n">
        <f aca="false">G211</f>
        <v>0</v>
      </c>
      <c r="AE211" s="68" t="n">
        <f aca="false">J211</f>
        <v>0</v>
      </c>
      <c r="AF211" s="68" t="n">
        <f aca="false">M211</f>
        <v>0</v>
      </c>
      <c r="AG211" s="68" t="n">
        <f aca="false">P211</f>
        <v>0</v>
      </c>
      <c r="AH211" s="68" t="n">
        <f aca="false">S211</f>
        <v>0</v>
      </c>
      <c r="AI211" s="68" t="n">
        <f aca="false">V211</f>
        <v>0</v>
      </c>
      <c r="AJ211" s="69" t="n">
        <f aca="false">H211</f>
        <v>0</v>
      </c>
      <c r="AK211" s="69" t="n">
        <f aca="false">K211</f>
        <v>0</v>
      </c>
      <c r="AL211" s="69" t="n">
        <f aca="false">N211</f>
        <v>0</v>
      </c>
      <c r="AM211" s="69" t="n">
        <f aca="false">Q211</f>
        <v>0</v>
      </c>
      <c r="AN211" s="69" t="n">
        <f aca="false">T211</f>
        <v>0</v>
      </c>
      <c r="AO211" s="69" t="n">
        <f aca="false">W211</f>
        <v>0</v>
      </c>
      <c r="AP211" s="70" t="n">
        <f aca="false">IFERROR(LARGE(AD211:AI211,1),0)</f>
        <v>0</v>
      </c>
      <c r="AQ211" s="70" t="n">
        <f aca="false">IFERROR(LARGE(AD211:AI211,2),0)</f>
        <v>0</v>
      </c>
      <c r="AR211" s="70" t="n">
        <f aca="false">IFERROR(LARGE(AD211:AI211,3),0)</f>
        <v>0</v>
      </c>
      <c r="AS211" s="70" t="n">
        <f aca="false">IFERROR(LARGE(AD211:AI211,4),0)</f>
        <v>0</v>
      </c>
      <c r="AT211" s="70" t="n">
        <f aca="false">IFERROR(LARGE(AD211:AI211,5),0)</f>
        <v>0</v>
      </c>
      <c r="AU211" s="71" t="n">
        <f aca="false">IFERROR(INDEX(X211:AC211,SMALL(IF(AD211:AI211=AV211,COLUMN(AD211:AI211)-COLUMN(AD211)+1),COUNTIF(AP211:AP211,AV211))),0)</f>
        <v>0</v>
      </c>
      <c r="AV211" s="71" t="n">
        <f aca="false">IFERROR(LARGE(AD211:AI211,1),0)</f>
        <v>0</v>
      </c>
      <c r="AW211" s="71" t="n">
        <f aca="false">IFERROR(INDEX(AJ211:AO211,SMALL(IF(AD211:AI211=AV211,COLUMN(AD211:AI211)-COLUMN(AD211)+1),COUNTIF(AP211:AP211,AV211))),0)</f>
        <v>0</v>
      </c>
      <c r="AX211" s="72" t="n">
        <f aca="false">IFERROR(INDEX(X211:AC211,SMALL(IF(AD211:AI211=AY211,COLUMN(AD211:AI211)-COLUMN(AD211)+1),COUNTIF(AP211:AQ211,AY211))),0)</f>
        <v>0</v>
      </c>
      <c r="AY211" s="72" t="n">
        <f aca="false">IFERROR(LARGE(AD211:AI211,2),0)</f>
        <v>0</v>
      </c>
      <c r="AZ211" s="73" t="n">
        <f aca="false">IFERROR(INDEX(AJ211:AO211,SMALL(IF(AD211:AI211=AY211,COLUMN(AD211:AI211)-COLUMN(AD211)+1),COUNTIF(AP211:AQ211,AY211))),0)</f>
        <v>0</v>
      </c>
      <c r="BA211" s="74" t="n">
        <f aca="false">IFERROR(INDEX(X211:AC211,SMALL(IF(AD211:AI211=BB211,COLUMN(AD211:AI211)-COLUMN(AD211)+1),COUNTIF(AP211:AR211,BB211))),0)</f>
        <v>0</v>
      </c>
      <c r="BB211" s="74" t="n">
        <f aca="false">IFERROR(LARGE(AD211:AI211,3),0)</f>
        <v>0</v>
      </c>
      <c r="BC211" s="74" t="n">
        <f aca="false">IFERROR(INDEX(AJ211:AO211,SMALL(IF(AD211:AI211=BB211,COLUMN(AD211:AI211)-COLUMN(AD211)+1),COUNTIF(AP211:AR211,BB211))),0)</f>
        <v>0</v>
      </c>
      <c r="BD211" s="75" t="n">
        <f aca="false">IFERROR(INDEX(X211:AC211,SMALL(IF(AD211:AI211=BE211,COLUMN(AD211:AI211)-COLUMN(AD211)+1),COUNTIF(AP211:AS211,BE211))),0)</f>
        <v>0</v>
      </c>
      <c r="BE211" s="75" t="n">
        <f aca="false">IFERROR(LARGE(AD211:AI211,4),0)</f>
        <v>0</v>
      </c>
      <c r="BF211" s="75" t="n">
        <f aca="false">IFERROR(INDEX(AJ211:AO211,SMALL(IF(AD211:AI211=BE211,COLUMN(AD211:AI211)-COLUMN(AD211)+1),COUNTIF(AP211:AS211,BE211))),0)</f>
        <v>0</v>
      </c>
      <c r="BG211" s="76" t="n">
        <f aca="false">IFERROR(INDEX(X211:AC211,SMALL(IF(AD211:AI211=BH211,COLUMN(AD211:AI211)-COLUMN(AD211)+1),COUNTIF(AP211:AT211,BH211))),0)</f>
        <v>0</v>
      </c>
      <c r="BH211" s="76" t="n">
        <f aca="false">IFERROR(LARGE(AD211:AI211,5),0)</f>
        <v>0</v>
      </c>
      <c r="BI211" s="76" t="n">
        <f aca="false">IFERROR(INDEX(AJ211:AO211,SMALL(IF(AD211:AI211=BH211,COLUMN(AD211:AI211)-COLUMN(AD211)+1),COUNTIF(AP211:AT211,BH211))),0)</f>
        <v>0</v>
      </c>
      <c r="BJ211" s="77" t="n">
        <f aca="false">IF(COUNTIF(AD211:AI211,0)=0,IF(COUNTIFS(AD211:AI211,"*F*")=0,SUM(LARGE(AD211:AI211,{1,2,3,4,5})),IF(COUNTIFS(AD211:AI211,"*F*")=1,SUM(LARGE(AD211:AI211,{1,2,3,4,5})),IF(COUNTIFS(AD211:AI211,"*F*")=2,"C",IF(COUNTIFS(AD211:AI211,"*F*")&gt;2,"F")))),IF(COUNTIFS(AD211:AH211,"*F*")=0,SUM(AD211:AH211),IF(COUNTIFS(AD211:AH211,"*F*")=1,"C",IF(COUNTIFS(AD211:AH211,"*F*")&gt;=2,"F"))))</f>
        <v>0</v>
      </c>
      <c r="BK211" s="78" t="n">
        <f aca="false">IFERROR(BJ211/5,BJ211)</f>
        <v>0</v>
      </c>
    </row>
    <row r="212" customFormat="false" ht="15" hidden="false" customHeight="false" outlineLevel="0" collapsed="false">
      <c r="A212" s="64" t="n">
        <v>210</v>
      </c>
      <c r="B212" s="65" t="s">
        <v>12</v>
      </c>
      <c r="C212" s="79"/>
      <c r="D212" s="79"/>
      <c r="E212" s="50"/>
      <c r="F212" s="44"/>
      <c r="G212" s="44"/>
      <c r="H212" s="44"/>
      <c r="I212" s="44"/>
      <c r="J212" s="44"/>
      <c r="K212" s="44"/>
      <c r="L212" s="44"/>
      <c r="M212" s="44"/>
      <c r="N212" s="44"/>
      <c r="O212" s="44"/>
      <c r="P212" s="44"/>
      <c r="Q212" s="44"/>
      <c r="R212" s="44"/>
      <c r="S212" s="44"/>
      <c r="T212" s="44"/>
      <c r="U212" s="44"/>
      <c r="V212" s="44"/>
      <c r="W212" s="44"/>
      <c r="X212" s="67" t="n">
        <f aca="false">F212</f>
        <v>0</v>
      </c>
      <c r="Y212" s="67" t="n">
        <f aca="false">I212</f>
        <v>0</v>
      </c>
      <c r="Z212" s="67" t="n">
        <f aca="false">L212</f>
        <v>0</v>
      </c>
      <c r="AA212" s="67" t="n">
        <f aca="false">O212</f>
        <v>0</v>
      </c>
      <c r="AB212" s="67" t="n">
        <f aca="false">R212</f>
        <v>0</v>
      </c>
      <c r="AC212" s="67" t="n">
        <f aca="false">U212</f>
        <v>0</v>
      </c>
      <c r="AD212" s="68" t="n">
        <f aca="false">G212</f>
        <v>0</v>
      </c>
      <c r="AE212" s="68" t="n">
        <f aca="false">J212</f>
        <v>0</v>
      </c>
      <c r="AF212" s="68" t="n">
        <f aca="false">M212</f>
        <v>0</v>
      </c>
      <c r="AG212" s="68" t="n">
        <f aca="false">P212</f>
        <v>0</v>
      </c>
      <c r="AH212" s="68" t="n">
        <f aca="false">S212</f>
        <v>0</v>
      </c>
      <c r="AI212" s="68" t="n">
        <f aca="false">V212</f>
        <v>0</v>
      </c>
      <c r="AJ212" s="69" t="n">
        <f aca="false">H212</f>
        <v>0</v>
      </c>
      <c r="AK212" s="69" t="n">
        <f aca="false">K212</f>
        <v>0</v>
      </c>
      <c r="AL212" s="69" t="n">
        <f aca="false">N212</f>
        <v>0</v>
      </c>
      <c r="AM212" s="69" t="n">
        <f aca="false">Q212</f>
        <v>0</v>
      </c>
      <c r="AN212" s="69" t="n">
        <f aca="false">T212</f>
        <v>0</v>
      </c>
      <c r="AO212" s="69" t="n">
        <f aca="false">W212</f>
        <v>0</v>
      </c>
      <c r="AP212" s="70" t="n">
        <f aca="false">IFERROR(LARGE(AD212:AI212,1),0)</f>
        <v>0</v>
      </c>
      <c r="AQ212" s="70" t="n">
        <f aca="false">IFERROR(LARGE(AD212:AI212,2),0)</f>
        <v>0</v>
      </c>
      <c r="AR212" s="70" t="n">
        <f aca="false">IFERROR(LARGE(AD212:AI212,3),0)</f>
        <v>0</v>
      </c>
      <c r="AS212" s="70" t="n">
        <f aca="false">IFERROR(LARGE(AD212:AI212,4),0)</f>
        <v>0</v>
      </c>
      <c r="AT212" s="70" t="n">
        <f aca="false">IFERROR(LARGE(AD212:AI212,5),0)</f>
        <v>0</v>
      </c>
      <c r="AU212" s="71" t="n">
        <f aca="false">IFERROR(INDEX(X212:AC212,SMALL(IF(AD212:AI212=AV212,COLUMN(AD212:AI212)-COLUMN(AD212)+1),COUNTIF(AP212:AP212,AV212))),0)</f>
        <v>0</v>
      </c>
      <c r="AV212" s="71" t="n">
        <f aca="false">IFERROR(LARGE(AD212:AI212,1),0)</f>
        <v>0</v>
      </c>
      <c r="AW212" s="71" t="n">
        <f aca="false">IFERROR(INDEX(AJ212:AO212,SMALL(IF(AD212:AI212=AV212,COLUMN(AD212:AI212)-COLUMN(AD212)+1),COUNTIF(AP212:AP212,AV212))),0)</f>
        <v>0</v>
      </c>
      <c r="AX212" s="72" t="n">
        <f aca="false">IFERROR(INDEX(X212:AC212,SMALL(IF(AD212:AI212=AY212,COLUMN(AD212:AI212)-COLUMN(AD212)+1),COUNTIF(AP212:AQ212,AY212))),0)</f>
        <v>0</v>
      </c>
      <c r="AY212" s="72" t="n">
        <f aca="false">IFERROR(LARGE(AD212:AI212,2),0)</f>
        <v>0</v>
      </c>
      <c r="AZ212" s="73" t="n">
        <f aca="false">IFERROR(INDEX(AJ212:AO212,SMALL(IF(AD212:AI212=AY212,COLUMN(AD212:AI212)-COLUMN(AD212)+1),COUNTIF(AP212:AQ212,AY212))),0)</f>
        <v>0</v>
      </c>
      <c r="BA212" s="74" t="n">
        <f aca="false">IFERROR(INDEX(X212:AC212,SMALL(IF(AD212:AI212=BB212,COLUMN(AD212:AI212)-COLUMN(AD212)+1),COUNTIF(AP212:AR212,BB212))),0)</f>
        <v>0</v>
      </c>
      <c r="BB212" s="74" t="n">
        <f aca="false">IFERROR(LARGE(AD212:AI212,3),0)</f>
        <v>0</v>
      </c>
      <c r="BC212" s="74" t="n">
        <f aca="false">IFERROR(INDEX(AJ212:AO212,SMALL(IF(AD212:AI212=BB212,COLUMN(AD212:AI212)-COLUMN(AD212)+1),COUNTIF(AP212:AR212,BB212))),0)</f>
        <v>0</v>
      </c>
      <c r="BD212" s="75" t="n">
        <f aca="false">IFERROR(INDEX(X212:AC212,SMALL(IF(AD212:AI212=BE212,COLUMN(AD212:AI212)-COLUMN(AD212)+1),COUNTIF(AP212:AS212,BE212))),0)</f>
        <v>0</v>
      </c>
      <c r="BE212" s="75" t="n">
        <f aca="false">IFERROR(LARGE(AD212:AI212,4),0)</f>
        <v>0</v>
      </c>
      <c r="BF212" s="75" t="n">
        <f aca="false">IFERROR(INDEX(AJ212:AO212,SMALL(IF(AD212:AI212=BE212,COLUMN(AD212:AI212)-COLUMN(AD212)+1),COUNTIF(AP212:AS212,BE212))),0)</f>
        <v>0</v>
      </c>
      <c r="BG212" s="76" t="n">
        <f aca="false">IFERROR(INDEX(X212:AC212,SMALL(IF(AD212:AI212=BH212,COLUMN(AD212:AI212)-COLUMN(AD212)+1),COUNTIF(AP212:AT212,BH212))),0)</f>
        <v>0</v>
      </c>
      <c r="BH212" s="76" t="n">
        <f aca="false">IFERROR(LARGE(AD212:AI212,5),0)</f>
        <v>0</v>
      </c>
      <c r="BI212" s="76" t="n">
        <f aca="false">IFERROR(INDEX(AJ212:AO212,SMALL(IF(AD212:AI212=BH212,COLUMN(AD212:AI212)-COLUMN(AD212)+1),COUNTIF(AP212:AT212,BH212))),0)</f>
        <v>0</v>
      </c>
      <c r="BJ212" s="77" t="n">
        <f aca="false">IF(COUNTIF(AD212:AI212,0)=0,IF(COUNTIFS(AD212:AI212,"*F*")=0,SUM(LARGE(AD212:AI212,{1,2,3,4,5})),IF(COUNTIFS(AD212:AI212,"*F*")=1,SUM(LARGE(AD212:AI212,{1,2,3,4,5})),IF(COUNTIFS(AD212:AI212,"*F*")=2,"C",IF(COUNTIFS(AD212:AI212,"*F*")&gt;2,"F")))),IF(COUNTIFS(AD212:AH212,"*F*")=0,SUM(AD212:AH212),IF(COUNTIFS(AD212:AH212,"*F*")=1,"C",IF(COUNTIFS(AD212:AH212,"*F*")&gt;=2,"F"))))</f>
        <v>0</v>
      </c>
      <c r="BK212" s="78" t="n">
        <f aca="false">IFERROR(BJ212/5,BJ212)</f>
        <v>0</v>
      </c>
    </row>
    <row r="213" customFormat="false" ht="15" hidden="false" customHeight="false" outlineLevel="0" collapsed="false">
      <c r="A213" s="64" t="n">
        <v>211</v>
      </c>
      <c r="B213" s="65" t="s">
        <v>12</v>
      </c>
      <c r="C213" s="79"/>
      <c r="D213" s="79"/>
      <c r="E213" s="50"/>
      <c r="F213" s="44"/>
      <c r="G213" s="44"/>
      <c r="H213" s="44"/>
      <c r="I213" s="44"/>
      <c r="J213" s="44"/>
      <c r="K213" s="44"/>
      <c r="L213" s="44"/>
      <c r="M213" s="44"/>
      <c r="N213" s="44"/>
      <c r="O213" s="44"/>
      <c r="P213" s="44"/>
      <c r="Q213" s="44"/>
      <c r="R213" s="44"/>
      <c r="S213" s="44"/>
      <c r="T213" s="44"/>
      <c r="U213" s="44"/>
      <c r="V213" s="44"/>
      <c r="W213" s="44"/>
      <c r="X213" s="67" t="n">
        <f aca="false">F213</f>
        <v>0</v>
      </c>
      <c r="Y213" s="67" t="n">
        <f aca="false">I213</f>
        <v>0</v>
      </c>
      <c r="Z213" s="67" t="n">
        <f aca="false">L213</f>
        <v>0</v>
      </c>
      <c r="AA213" s="67" t="n">
        <f aca="false">O213</f>
        <v>0</v>
      </c>
      <c r="AB213" s="67" t="n">
        <f aca="false">R213</f>
        <v>0</v>
      </c>
      <c r="AC213" s="67" t="n">
        <f aca="false">U213</f>
        <v>0</v>
      </c>
      <c r="AD213" s="68" t="n">
        <f aca="false">G213</f>
        <v>0</v>
      </c>
      <c r="AE213" s="68" t="n">
        <f aca="false">J213</f>
        <v>0</v>
      </c>
      <c r="AF213" s="68" t="n">
        <f aca="false">M213</f>
        <v>0</v>
      </c>
      <c r="AG213" s="68" t="n">
        <f aca="false">P213</f>
        <v>0</v>
      </c>
      <c r="AH213" s="68" t="n">
        <f aca="false">S213</f>
        <v>0</v>
      </c>
      <c r="AI213" s="68" t="n">
        <f aca="false">V213</f>
        <v>0</v>
      </c>
      <c r="AJ213" s="69" t="n">
        <f aca="false">H213</f>
        <v>0</v>
      </c>
      <c r="AK213" s="69" t="n">
        <f aca="false">K213</f>
        <v>0</v>
      </c>
      <c r="AL213" s="69" t="n">
        <f aca="false">N213</f>
        <v>0</v>
      </c>
      <c r="AM213" s="69" t="n">
        <f aca="false">Q213</f>
        <v>0</v>
      </c>
      <c r="AN213" s="69" t="n">
        <f aca="false">T213</f>
        <v>0</v>
      </c>
      <c r="AO213" s="69" t="n">
        <f aca="false">W213</f>
        <v>0</v>
      </c>
      <c r="AP213" s="70" t="n">
        <f aca="false">IFERROR(LARGE(AD213:AI213,1),0)</f>
        <v>0</v>
      </c>
      <c r="AQ213" s="70" t="n">
        <f aca="false">IFERROR(LARGE(AD213:AI213,2),0)</f>
        <v>0</v>
      </c>
      <c r="AR213" s="70" t="n">
        <f aca="false">IFERROR(LARGE(AD213:AI213,3),0)</f>
        <v>0</v>
      </c>
      <c r="AS213" s="70" t="n">
        <f aca="false">IFERROR(LARGE(AD213:AI213,4),0)</f>
        <v>0</v>
      </c>
      <c r="AT213" s="70" t="n">
        <f aca="false">IFERROR(LARGE(AD213:AI213,5),0)</f>
        <v>0</v>
      </c>
      <c r="AU213" s="71" t="n">
        <f aca="false">IFERROR(INDEX(X213:AC213,SMALL(IF(AD213:AI213=AV213,COLUMN(AD213:AI213)-COLUMN(AD213)+1),COUNTIF(AP213:AP213,AV213))),0)</f>
        <v>0</v>
      </c>
      <c r="AV213" s="71" t="n">
        <f aca="false">IFERROR(LARGE(AD213:AI213,1),0)</f>
        <v>0</v>
      </c>
      <c r="AW213" s="71" t="n">
        <f aca="false">IFERROR(INDEX(AJ213:AO213,SMALL(IF(AD213:AI213=AV213,COLUMN(AD213:AI213)-COLUMN(AD213)+1),COUNTIF(AP213:AP213,AV213))),0)</f>
        <v>0</v>
      </c>
      <c r="AX213" s="72" t="n">
        <f aca="false">IFERROR(INDEX(X213:AC213,SMALL(IF(AD213:AI213=AY213,COLUMN(AD213:AI213)-COLUMN(AD213)+1),COUNTIF(AP213:AQ213,AY213))),0)</f>
        <v>0</v>
      </c>
      <c r="AY213" s="72" t="n">
        <f aca="false">IFERROR(LARGE(AD213:AI213,2),0)</f>
        <v>0</v>
      </c>
      <c r="AZ213" s="73" t="n">
        <f aca="false">IFERROR(INDEX(AJ213:AO213,SMALL(IF(AD213:AI213=AY213,COLUMN(AD213:AI213)-COLUMN(AD213)+1),COUNTIF(AP213:AQ213,AY213))),0)</f>
        <v>0</v>
      </c>
      <c r="BA213" s="74" t="n">
        <f aca="false">IFERROR(INDEX(X213:AC213,SMALL(IF(AD213:AI213=BB213,COLUMN(AD213:AI213)-COLUMN(AD213)+1),COUNTIF(AP213:AR213,BB213))),0)</f>
        <v>0</v>
      </c>
      <c r="BB213" s="74" t="n">
        <f aca="false">IFERROR(LARGE(AD213:AI213,3),0)</f>
        <v>0</v>
      </c>
      <c r="BC213" s="74" t="n">
        <f aca="false">IFERROR(INDEX(AJ213:AO213,SMALL(IF(AD213:AI213=BB213,COLUMN(AD213:AI213)-COLUMN(AD213)+1),COUNTIF(AP213:AR213,BB213))),0)</f>
        <v>0</v>
      </c>
      <c r="BD213" s="75" t="n">
        <f aca="false">IFERROR(INDEX(X213:AC213,SMALL(IF(AD213:AI213=BE213,COLUMN(AD213:AI213)-COLUMN(AD213)+1),COUNTIF(AP213:AS213,BE213))),0)</f>
        <v>0</v>
      </c>
      <c r="BE213" s="75" t="n">
        <f aca="false">IFERROR(LARGE(AD213:AI213,4),0)</f>
        <v>0</v>
      </c>
      <c r="BF213" s="75" t="n">
        <f aca="false">IFERROR(INDEX(AJ213:AO213,SMALL(IF(AD213:AI213=BE213,COLUMN(AD213:AI213)-COLUMN(AD213)+1),COUNTIF(AP213:AS213,BE213))),0)</f>
        <v>0</v>
      </c>
      <c r="BG213" s="76" t="n">
        <f aca="false">IFERROR(INDEX(X213:AC213,SMALL(IF(AD213:AI213=BH213,COLUMN(AD213:AI213)-COLUMN(AD213)+1),COUNTIF(AP213:AT213,BH213))),0)</f>
        <v>0</v>
      </c>
      <c r="BH213" s="76" t="n">
        <f aca="false">IFERROR(LARGE(AD213:AI213,5),0)</f>
        <v>0</v>
      </c>
      <c r="BI213" s="76" t="n">
        <f aca="false">IFERROR(INDEX(AJ213:AO213,SMALL(IF(AD213:AI213=BH213,COLUMN(AD213:AI213)-COLUMN(AD213)+1),COUNTIF(AP213:AT213,BH213))),0)</f>
        <v>0</v>
      </c>
      <c r="BJ213" s="77" t="n">
        <f aca="false">IF(COUNTIF(AD213:AI213,0)=0,IF(COUNTIFS(AD213:AI213,"*F*")=0,SUM(LARGE(AD213:AI213,{1,2,3,4,5})),IF(COUNTIFS(AD213:AI213,"*F*")=1,SUM(LARGE(AD213:AI213,{1,2,3,4,5})),IF(COUNTIFS(AD213:AI213,"*F*")=2,"C",IF(COUNTIFS(AD213:AI213,"*F*")&gt;2,"F")))),IF(COUNTIFS(AD213:AH213,"*F*")=0,SUM(AD213:AH213),IF(COUNTIFS(AD213:AH213,"*F*")=1,"C",IF(COUNTIFS(AD213:AH213,"*F*")&gt;=2,"F"))))</f>
        <v>0</v>
      </c>
      <c r="BK213" s="78" t="n">
        <f aca="false">IFERROR(BJ213/5,BJ213)</f>
        <v>0</v>
      </c>
    </row>
    <row r="214" customFormat="false" ht="15" hidden="false" customHeight="false" outlineLevel="0" collapsed="false">
      <c r="A214" s="64" t="n">
        <v>212</v>
      </c>
      <c r="B214" s="65" t="s">
        <v>12</v>
      </c>
      <c r="C214" s="79"/>
      <c r="D214" s="79"/>
      <c r="E214" s="50"/>
      <c r="F214" s="44"/>
      <c r="G214" s="44"/>
      <c r="H214" s="44"/>
      <c r="I214" s="44"/>
      <c r="J214" s="44"/>
      <c r="K214" s="44"/>
      <c r="L214" s="44"/>
      <c r="M214" s="44"/>
      <c r="N214" s="44"/>
      <c r="O214" s="44"/>
      <c r="P214" s="44"/>
      <c r="Q214" s="44"/>
      <c r="R214" s="44"/>
      <c r="S214" s="44"/>
      <c r="T214" s="44"/>
      <c r="U214" s="44"/>
      <c r="V214" s="44"/>
      <c r="W214" s="44"/>
      <c r="X214" s="67" t="n">
        <f aca="false">F214</f>
        <v>0</v>
      </c>
      <c r="Y214" s="67" t="n">
        <f aca="false">I214</f>
        <v>0</v>
      </c>
      <c r="Z214" s="67" t="n">
        <f aca="false">L214</f>
        <v>0</v>
      </c>
      <c r="AA214" s="67" t="n">
        <f aca="false">O214</f>
        <v>0</v>
      </c>
      <c r="AB214" s="67" t="n">
        <f aca="false">R214</f>
        <v>0</v>
      </c>
      <c r="AC214" s="67" t="n">
        <f aca="false">U214</f>
        <v>0</v>
      </c>
      <c r="AD214" s="68" t="n">
        <f aca="false">G214</f>
        <v>0</v>
      </c>
      <c r="AE214" s="68" t="n">
        <f aca="false">J214</f>
        <v>0</v>
      </c>
      <c r="AF214" s="68" t="n">
        <f aca="false">M214</f>
        <v>0</v>
      </c>
      <c r="AG214" s="68" t="n">
        <f aca="false">P214</f>
        <v>0</v>
      </c>
      <c r="AH214" s="68" t="n">
        <f aca="false">S214</f>
        <v>0</v>
      </c>
      <c r="AI214" s="68" t="n">
        <f aca="false">V214</f>
        <v>0</v>
      </c>
      <c r="AJ214" s="69" t="n">
        <f aca="false">H214</f>
        <v>0</v>
      </c>
      <c r="AK214" s="69" t="n">
        <f aca="false">K214</f>
        <v>0</v>
      </c>
      <c r="AL214" s="69" t="n">
        <f aca="false">N214</f>
        <v>0</v>
      </c>
      <c r="AM214" s="69" t="n">
        <f aca="false">Q214</f>
        <v>0</v>
      </c>
      <c r="AN214" s="69" t="n">
        <f aca="false">T214</f>
        <v>0</v>
      </c>
      <c r="AO214" s="69" t="n">
        <f aca="false">W214</f>
        <v>0</v>
      </c>
      <c r="AP214" s="70" t="n">
        <f aca="false">IFERROR(LARGE(AD214:AI214,1),0)</f>
        <v>0</v>
      </c>
      <c r="AQ214" s="70" t="n">
        <f aca="false">IFERROR(LARGE(AD214:AI214,2),0)</f>
        <v>0</v>
      </c>
      <c r="AR214" s="70" t="n">
        <f aca="false">IFERROR(LARGE(AD214:AI214,3),0)</f>
        <v>0</v>
      </c>
      <c r="AS214" s="70" t="n">
        <f aca="false">IFERROR(LARGE(AD214:AI214,4),0)</f>
        <v>0</v>
      </c>
      <c r="AT214" s="70" t="n">
        <f aca="false">IFERROR(LARGE(AD214:AI214,5),0)</f>
        <v>0</v>
      </c>
      <c r="AU214" s="71" t="n">
        <f aca="false">IFERROR(INDEX(X214:AC214,SMALL(IF(AD214:AI214=AV214,COLUMN(AD214:AI214)-COLUMN(AD214)+1),COUNTIF(AP214:AP214,AV214))),0)</f>
        <v>0</v>
      </c>
      <c r="AV214" s="71" t="n">
        <f aca="false">IFERROR(LARGE(AD214:AI214,1),0)</f>
        <v>0</v>
      </c>
      <c r="AW214" s="71" t="n">
        <f aca="false">IFERROR(INDEX(AJ214:AO214,SMALL(IF(AD214:AI214=AV214,COLUMN(AD214:AI214)-COLUMN(AD214)+1),COUNTIF(AP214:AP214,AV214))),0)</f>
        <v>0</v>
      </c>
      <c r="AX214" s="72" t="n">
        <f aca="false">IFERROR(INDEX(X214:AC214,SMALL(IF(AD214:AI214=AY214,COLUMN(AD214:AI214)-COLUMN(AD214)+1),COUNTIF(AP214:AQ214,AY214))),0)</f>
        <v>0</v>
      </c>
      <c r="AY214" s="72" t="n">
        <f aca="false">IFERROR(LARGE(AD214:AI214,2),0)</f>
        <v>0</v>
      </c>
      <c r="AZ214" s="73" t="n">
        <f aca="false">IFERROR(INDEX(AJ214:AO214,SMALL(IF(AD214:AI214=AY214,COLUMN(AD214:AI214)-COLUMN(AD214)+1),COUNTIF(AP214:AQ214,AY214))),0)</f>
        <v>0</v>
      </c>
      <c r="BA214" s="74" t="n">
        <f aca="false">IFERROR(INDEX(X214:AC214,SMALL(IF(AD214:AI214=BB214,COLUMN(AD214:AI214)-COLUMN(AD214)+1),COUNTIF(AP214:AR214,BB214))),0)</f>
        <v>0</v>
      </c>
      <c r="BB214" s="74" t="n">
        <f aca="false">IFERROR(LARGE(AD214:AI214,3),0)</f>
        <v>0</v>
      </c>
      <c r="BC214" s="74" t="n">
        <f aca="false">IFERROR(INDEX(AJ214:AO214,SMALL(IF(AD214:AI214=BB214,COLUMN(AD214:AI214)-COLUMN(AD214)+1),COUNTIF(AP214:AR214,BB214))),0)</f>
        <v>0</v>
      </c>
      <c r="BD214" s="75" t="n">
        <f aca="false">IFERROR(INDEX(X214:AC214,SMALL(IF(AD214:AI214=BE214,COLUMN(AD214:AI214)-COLUMN(AD214)+1),COUNTIF(AP214:AS214,BE214))),0)</f>
        <v>0</v>
      </c>
      <c r="BE214" s="75" t="n">
        <f aca="false">IFERROR(LARGE(AD214:AI214,4),0)</f>
        <v>0</v>
      </c>
      <c r="BF214" s="75" t="n">
        <f aca="false">IFERROR(INDEX(AJ214:AO214,SMALL(IF(AD214:AI214=BE214,COLUMN(AD214:AI214)-COLUMN(AD214)+1),COUNTIF(AP214:AS214,BE214))),0)</f>
        <v>0</v>
      </c>
      <c r="BG214" s="76" t="n">
        <f aca="false">IFERROR(INDEX(X214:AC214,SMALL(IF(AD214:AI214=BH214,COLUMN(AD214:AI214)-COLUMN(AD214)+1),COUNTIF(AP214:AT214,BH214))),0)</f>
        <v>0</v>
      </c>
      <c r="BH214" s="76" t="n">
        <f aca="false">IFERROR(LARGE(AD214:AI214,5),0)</f>
        <v>0</v>
      </c>
      <c r="BI214" s="76" t="n">
        <f aca="false">IFERROR(INDEX(AJ214:AO214,SMALL(IF(AD214:AI214=BH214,COLUMN(AD214:AI214)-COLUMN(AD214)+1),COUNTIF(AP214:AT214,BH214))),0)</f>
        <v>0</v>
      </c>
      <c r="BJ214" s="77" t="n">
        <f aca="false">IF(COUNTIF(AD214:AI214,0)=0,IF(COUNTIFS(AD214:AI214,"*F*")=0,SUM(LARGE(AD214:AI214,{1,2,3,4,5})),IF(COUNTIFS(AD214:AI214,"*F*")=1,SUM(LARGE(AD214:AI214,{1,2,3,4,5})),IF(COUNTIFS(AD214:AI214,"*F*")=2,"C",IF(COUNTIFS(AD214:AI214,"*F*")&gt;2,"F")))),IF(COUNTIFS(AD214:AH214,"*F*")=0,SUM(AD214:AH214),IF(COUNTIFS(AD214:AH214,"*F*")=1,"C",IF(COUNTIFS(AD214:AH214,"*F*")&gt;=2,"F"))))</f>
        <v>0</v>
      </c>
      <c r="BK214" s="78" t="n">
        <f aca="false">IFERROR(BJ214/5,BJ214)</f>
        <v>0</v>
      </c>
    </row>
    <row r="215" customFormat="false" ht="15" hidden="false" customHeight="false" outlineLevel="0" collapsed="false">
      <c r="A215" s="64" t="n">
        <v>213</v>
      </c>
      <c r="B215" s="65" t="s">
        <v>12</v>
      </c>
      <c r="C215" s="79"/>
      <c r="D215" s="79"/>
      <c r="E215" s="50"/>
      <c r="F215" s="44"/>
      <c r="G215" s="44"/>
      <c r="H215" s="44"/>
      <c r="I215" s="44"/>
      <c r="J215" s="44"/>
      <c r="K215" s="44"/>
      <c r="L215" s="44"/>
      <c r="M215" s="44"/>
      <c r="N215" s="44"/>
      <c r="O215" s="44"/>
      <c r="P215" s="44"/>
      <c r="Q215" s="44"/>
      <c r="R215" s="44"/>
      <c r="S215" s="44"/>
      <c r="T215" s="44"/>
      <c r="U215" s="44"/>
      <c r="V215" s="44"/>
      <c r="W215" s="44"/>
      <c r="X215" s="67" t="n">
        <f aca="false">F215</f>
        <v>0</v>
      </c>
      <c r="Y215" s="67" t="n">
        <f aca="false">I215</f>
        <v>0</v>
      </c>
      <c r="Z215" s="67" t="n">
        <f aca="false">L215</f>
        <v>0</v>
      </c>
      <c r="AA215" s="67" t="n">
        <f aca="false">O215</f>
        <v>0</v>
      </c>
      <c r="AB215" s="67" t="n">
        <f aca="false">R215</f>
        <v>0</v>
      </c>
      <c r="AC215" s="67" t="n">
        <f aca="false">U215</f>
        <v>0</v>
      </c>
      <c r="AD215" s="68" t="n">
        <f aca="false">G215</f>
        <v>0</v>
      </c>
      <c r="AE215" s="68" t="n">
        <f aca="false">J215</f>
        <v>0</v>
      </c>
      <c r="AF215" s="68" t="n">
        <f aca="false">M215</f>
        <v>0</v>
      </c>
      <c r="AG215" s="68" t="n">
        <f aca="false">P215</f>
        <v>0</v>
      </c>
      <c r="AH215" s="68" t="n">
        <f aca="false">S215</f>
        <v>0</v>
      </c>
      <c r="AI215" s="68" t="n">
        <f aca="false">V215</f>
        <v>0</v>
      </c>
      <c r="AJ215" s="69" t="n">
        <f aca="false">H215</f>
        <v>0</v>
      </c>
      <c r="AK215" s="69" t="n">
        <f aca="false">K215</f>
        <v>0</v>
      </c>
      <c r="AL215" s="69" t="n">
        <f aca="false">N215</f>
        <v>0</v>
      </c>
      <c r="AM215" s="69" t="n">
        <f aca="false">Q215</f>
        <v>0</v>
      </c>
      <c r="AN215" s="69" t="n">
        <f aca="false">T215</f>
        <v>0</v>
      </c>
      <c r="AO215" s="69" t="n">
        <f aca="false">W215</f>
        <v>0</v>
      </c>
      <c r="AP215" s="70" t="n">
        <f aca="false">IFERROR(LARGE(AD215:AI215,1),0)</f>
        <v>0</v>
      </c>
      <c r="AQ215" s="70" t="n">
        <f aca="false">IFERROR(LARGE(AD215:AI215,2),0)</f>
        <v>0</v>
      </c>
      <c r="AR215" s="70" t="n">
        <f aca="false">IFERROR(LARGE(AD215:AI215,3),0)</f>
        <v>0</v>
      </c>
      <c r="AS215" s="70" t="n">
        <f aca="false">IFERROR(LARGE(AD215:AI215,4),0)</f>
        <v>0</v>
      </c>
      <c r="AT215" s="70" t="n">
        <f aca="false">IFERROR(LARGE(AD215:AI215,5),0)</f>
        <v>0</v>
      </c>
      <c r="AU215" s="71" t="n">
        <f aca="false">IFERROR(INDEX(X215:AC215,SMALL(IF(AD215:AI215=AV215,COLUMN(AD215:AI215)-COLUMN(AD215)+1),COUNTIF(AP215:AP215,AV215))),0)</f>
        <v>0</v>
      </c>
      <c r="AV215" s="71" t="n">
        <f aca="false">IFERROR(LARGE(AD215:AI215,1),0)</f>
        <v>0</v>
      </c>
      <c r="AW215" s="71" t="n">
        <f aca="false">IFERROR(INDEX(AJ215:AO215,SMALL(IF(AD215:AI215=AV215,COLUMN(AD215:AI215)-COLUMN(AD215)+1),COUNTIF(AP215:AP215,AV215))),0)</f>
        <v>0</v>
      </c>
      <c r="AX215" s="72" t="n">
        <f aca="false">IFERROR(INDEX(X215:AC215,SMALL(IF(AD215:AI215=AY215,COLUMN(AD215:AI215)-COLUMN(AD215)+1),COUNTIF(AP215:AQ215,AY215))),0)</f>
        <v>0</v>
      </c>
      <c r="AY215" s="72" t="n">
        <f aca="false">IFERROR(LARGE(AD215:AI215,2),0)</f>
        <v>0</v>
      </c>
      <c r="AZ215" s="73" t="n">
        <f aca="false">IFERROR(INDEX(AJ215:AO215,SMALL(IF(AD215:AI215=AY215,COLUMN(AD215:AI215)-COLUMN(AD215)+1),COUNTIF(AP215:AQ215,AY215))),0)</f>
        <v>0</v>
      </c>
      <c r="BA215" s="74" t="n">
        <f aca="false">IFERROR(INDEX(X215:AC215,SMALL(IF(AD215:AI215=BB215,COLUMN(AD215:AI215)-COLUMN(AD215)+1),COUNTIF(AP215:AR215,BB215))),0)</f>
        <v>0</v>
      </c>
      <c r="BB215" s="74" t="n">
        <f aca="false">IFERROR(LARGE(AD215:AI215,3),0)</f>
        <v>0</v>
      </c>
      <c r="BC215" s="74" t="n">
        <f aca="false">IFERROR(INDEX(AJ215:AO215,SMALL(IF(AD215:AI215=BB215,COLUMN(AD215:AI215)-COLUMN(AD215)+1),COUNTIF(AP215:AR215,BB215))),0)</f>
        <v>0</v>
      </c>
      <c r="BD215" s="75" t="n">
        <f aca="false">IFERROR(INDEX(X215:AC215,SMALL(IF(AD215:AI215=BE215,COLUMN(AD215:AI215)-COLUMN(AD215)+1),COUNTIF(AP215:AS215,BE215))),0)</f>
        <v>0</v>
      </c>
      <c r="BE215" s="75" t="n">
        <f aca="false">IFERROR(LARGE(AD215:AI215,4),0)</f>
        <v>0</v>
      </c>
      <c r="BF215" s="75" t="n">
        <f aca="false">IFERROR(INDEX(AJ215:AO215,SMALL(IF(AD215:AI215=BE215,COLUMN(AD215:AI215)-COLUMN(AD215)+1),COUNTIF(AP215:AS215,BE215))),0)</f>
        <v>0</v>
      </c>
      <c r="BG215" s="76" t="n">
        <f aca="false">IFERROR(INDEX(X215:AC215,SMALL(IF(AD215:AI215=BH215,COLUMN(AD215:AI215)-COLUMN(AD215)+1),COUNTIF(AP215:AT215,BH215))),0)</f>
        <v>0</v>
      </c>
      <c r="BH215" s="76" t="n">
        <f aca="false">IFERROR(LARGE(AD215:AI215,5),0)</f>
        <v>0</v>
      </c>
      <c r="BI215" s="76" t="n">
        <f aca="false">IFERROR(INDEX(AJ215:AO215,SMALL(IF(AD215:AI215=BH215,COLUMN(AD215:AI215)-COLUMN(AD215)+1),COUNTIF(AP215:AT215,BH215))),0)</f>
        <v>0</v>
      </c>
      <c r="BJ215" s="77" t="n">
        <f aca="false">IF(COUNTIF(AD215:AI215,0)=0,IF(COUNTIFS(AD215:AI215,"*F*")=0,SUM(LARGE(AD215:AI215,{1,2,3,4,5})),IF(COUNTIFS(AD215:AI215,"*F*")=1,SUM(LARGE(AD215:AI215,{1,2,3,4,5})),IF(COUNTIFS(AD215:AI215,"*F*")=2,"C",IF(COUNTIFS(AD215:AI215,"*F*")&gt;2,"F")))),IF(COUNTIFS(AD215:AH215,"*F*")=0,SUM(AD215:AH215),IF(COUNTIFS(AD215:AH215,"*F*")=1,"C",IF(COUNTIFS(AD215:AH215,"*F*")&gt;=2,"F"))))</f>
        <v>0</v>
      </c>
      <c r="BK215" s="78" t="n">
        <f aca="false">IFERROR(BJ215/5,BJ215)</f>
        <v>0</v>
      </c>
    </row>
    <row r="216" customFormat="false" ht="15" hidden="false" customHeight="false" outlineLevel="0" collapsed="false">
      <c r="A216" s="64" t="n">
        <v>214</v>
      </c>
      <c r="B216" s="65" t="s">
        <v>12</v>
      </c>
      <c r="C216" s="79"/>
      <c r="D216" s="79"/>
      <c r="E216" s="50"/>
      <c r="F216" s="44"/>
      <c r="G216" s="44"/>
      <c r="H216" s="44"/>
      <c r="I216" s="44"/>
      <c r="J216" s="44"/>
      <c r="K216" s="44"/>
      <c r="L216" s="44"/>
      <c r="M216" s="44"/>
      <c r="N216" s="44"/>
      <c r="O216" s="44"/>
      <c r="P216" s="44"/>
      <c r="Q216" s="44"/>
      <c r="R216" s="44"/>
      <c r="S216" s="44"/>
      <c r="T216" s="44"/>
      <c r="U216" s="44"/>
      <c r="V216" s="44"/>
      <c r="W216" s="44"/>
      <c r="X216" s="67" t="n">
        <f aca="false">F216</f>
        <v>0</v>
      </c>
      <c r="Y216" s="67" t="n">
        <f aca="false">I216</f>
        <v>0</v>
      </c>
      <c r="Z216" s="67" t="n">
        <f aca="false">L216</f>
        <v>0</v>
      </c>
      <c r="AA216" s="67" t="n">
        <f aca="false">O216</f>
        <v>0</v>
      </c>
      <c r="AB216" s="67" t="n">
        <f aca="false">R216</f>
        <v>0</v>
      </c>
      <c r="AC216" s="67" t="n">
        <f aca="false">U216</f>
        <v>0</v>
      </c>
      <c r="AD216" s="68" t="n">
        <f aca="false">G216</f>
        <v>0</v>
      </c>
      <c r="AE216" s="68" t="n">
        <f aca="false">J216</f>
        <v>0</v>
      </c>
      <c r="AF216" s="68" t="n">
        <f aca="false">M216</f>
        <v>0</v>
      </c>
      <c r="AG216" s="68" t="n">
        <f aca="false">P216</f>
        <v>0</v>
      </c>
      <c r="AH216" s="68" t="n">
        <f aca="false">S216</f>
        <v>0</v>
      </c>
      <c r="AI216" s="68" t="n">
        <f aca="false">V216</f>
        <v>0</v>
      </c>
      <c r="AJ216" s="69" t="n">
        <f aca="false">H216</f>
        <v>0</v>
      </c>
      <c r="AK216" s="69" t="n">
        <f aca="false">K216</f>
        <v>0</v>
      </c>
      <c r="AL216" s="69" t="n">
        <f aca="false">N216</f>
        <v>0</v>
      </c>
      <c r="AM216" s="69" t="n">
        <f aca="false">Q216</f>
        <v>0</v>
      </c>
      <c r="AN216" s="69" t="n">
        <f aca="false">T216</f>
        <v>0</v>
      </c>
      <c r="AO216" s="69" t="n">
        <f aca="false">W216</f>
        <v>0</v>
      </c>
      <c r="AP216" s="70" t="n">
        <f aca="false">IFERROR(LARGE(AD216:AI216,1),0)</f>
        <v>0</v>
      </c>
      <c r="AQ216" s="70" t="n">
        <f aca="false">IFERROR(LARGE(AD216:AI216,2),0)</f>
        <v>0</v>
      </c>
      <c r="AR216" s="70" t="n">
        <f aca="false">IFERROR(LARGE(AD216:AI216,3),0)</f>
        <v>0</v>
      </c>
      <c r="AS216" s="70" t="n">
        <f aca="false">IFERROR(LARGE(AD216:AI216,4),0)</f>
        <v>0</v>
      </c>
      <c r="AT216" s="70" t="n">
        <f aca="false">IFERROR(LARGE(AD216:AI216,5),0)</f>
        <v>0</v>
      </c>
      <c r="AU216" s="71" t="n">
        <f aca="false">IFERROR(INDEX(X216:AC216,SMALL(IF(AD216:AI216=AV216,COLUMN(AD216:AI216)-COLUMN(AD216)+1),COUNTIF(AP216:AP216,AV216))),0)</f>
        <v>0</v>
      </c>
      <c r="AV216" s="71" t="n">
        <f aca="false">IFERROR(LARGE(AD216:AI216,1),0)</f>
        <v>0</v>
      </c>
      <c r="AW216" s="71" t="n">
        <f aca="false">IFERROR(INDEX(AJ216:AO216,SMALL(IF(AD216:AI216=AV216,COLUMN(AD216:AI216)-COLUMN(AD216)+1),COUNTIF(AP216:AP216,AV216))),0)</f>
        <v>0</v>
      </c>
      <c r="AX216" s="72" t="n">
        <f aca="false">IFERROR(INDEX(X216:AC216,SMALL(IF(AD216:AI216=AY216,COLUMN(AD216:AI216)-COLUMN(AD216)+1),COUNTIF(AP216:AQ216,AY216))),0)</f>
        <v>0</v>
      </c>
      <c r="AY216" s="72" t="n">
        <f aca="false">IFERROR(LARGE(AD216:AI216,2),0)</f>
        <v>0</v>
      </c>
      <c r="AZ216" s="73" t="n">
        <f aca="false">IFERROR(INDEX(AJ216:AO216,SMALL(IF(AD216:AI216=AY216,COLUMN(AD216:AI216)-COLUMN(AD216)+1),COUNTIF(AP216:AQ216,AY216))),0)</f>
        <v>0</v>
      </c>
      <c r="BA216" s="74" t="n">
        <f aca="false">IFERROR(INDEX(X216:AC216,SMALL(IF(AD216:AI216=BB216,COLUMN(AD216:AI216)-COLUMN(AD216)+1),COUNTIF(AP216:AR216,BB216))),0)</f>
        <v>0</v>
      </c>
      <c r="BB216" s="74" t="n">
        <f aca="false">IFERROR(LARGE(AD216:AI216,3),0)</f>
        <v>0</v>
      </c>
      <c r="BC216" s="74" t="n">
        <f aca="false">IFERROR(INDEX(AJ216:AO216,SMALL(IF(AD216:AI216=BB216,COLUMN(AD216:AI216)-COLUMN(AD216)+1),COUNTIF(AP216:AR216,BB216))),0)</f>
        <v>0</v>
      </c>
      <c r="BD216" s="75" t="n">
        <f aca="false">IFERROR(INDEX(X216:AC216,SMALL(IF(AD216:AI216=BE216,COLUMN(AD216:AI216)-COLUMN(AD216)+1),COUNTIF(AP216:AS216,BE216))),0)</f>
        <v>0</v>
      </c>
      <c r="BE216" s="75" t="n">
        <f aca="false">IFERROR(LARGE(AD216:AI216,4),0)</f>
        <v>0</v>
      </c>
      <c r="BF216" s="75" t="n">
        <f aca="false">IFERROR(INDEX(AJ216:AO216,SMALL(IF(AD216:AI216=BE216,COLUMN(AD216:AI216)-COLUMN(AD216)+1),COUNTIF(AP216:AS216,BE216))),0)</f>
        <v>0</v>
      </c>
      <c r="BG216" s="76" t="n">
        <f aca="false">IFERROR(INDEX(X216:AC216,SMALL(IF(AD216:AI216=BH216,COLUMN(AD216:AI216)-COLUMN(AD216)+1),COUNTIF(AP216:AT216,BH216))),0)</f>
        <v>0</v>
      </c>
      <c r="BH216" s="76" t="n">
        <f aca="false">IFERROR(LARGE(AD216:AI216,5),0)</f>
        <v>0</v>
      </c>
      <c r="BI216" s="76" t="n">
        <f aca="false">IFERROR(INDEX(AJ216:AO216,SMALL(IF(AD216:AI216=BH216,COLUMN(AD216:AI216)-COLUMN(AD216)+1),COUNTIF(AP216:AT216,BH216))),0)</f>
        <v>0</v>
      </c>
      <c r="BJ216" s="77" t="n">
        <f aca="false">IF(COUNTIF(AD216:AI216,0)=0,IF(COUNTIFS(AD216:AI216,"*F*")=0,SUM(LARGE(AD216:AI216,{1,2,3,4,5})),IF(COUNTIFS(AD216:AI216,"*F*")=1,SUM(LARGE(AD216:AI216,{1,2,3,4,5})),IF(COUNTIFS(AD216:AI216,"*F*")=2,"C",IF(COUNTIFS(AD216:AI216,"*F*")&gt;2,"F")))),IF(COUNTIFS(AD216:AH216,"*F*")=0,SUM(AD216:AH216),IF(COUNTIFS(AD216:AH216,"*F*")=1,"C",IF(COUNTIFS(AD216:AH216,"*F*")&gt;=2,"F"))))</f>
        <v>0</v>
      </c>
      <c r="BK216" s="78" t="n">
        <f aca="false">IFERROR(BJ216/5,BJ216)</f>
        <v>0</v>
      </c>
    </row>
    <row r="217" customFormat="false" ht="15" hidden="false" customHeight="false" outlineLevel="0" collapsed="false">
      <c r="A217" s="64" t="n">
        <v>215</v>
      </c>
      <c r="B217" s="65" t="s">
        <v>12</v>
      </c>
      <c r="C217" s="79"/>
      <c r="D217" s="79"/>
      <c r="E217" s="50"/>
      <c r="F217" s="44"/>
      <c r="G217" s="44"/>
      <c r="H217" s="44"/>
      <c r="I217" s="44"/>
      <c r="J217" s="44"/>
      <c r="K217" s="44"/>
      <c r="L217" s="44"/>
      <c r="M217" s="44"/>
      <c r="N217" s="44"/>
      <c r="O217" s="44"/>
      <c r="P217" s="44"/>
      <c r="Q217" s="44"/>
      <c r="R217" s="44"/>
      <c r="S217" s="44"/>
      <c r="T217" s="44"/>
      <c r="U217" s="44"/>
      <c r="V217" s="44"/>
      <c r="W217" s="44"/>
      <c r="X217" s="67" t="n">
        <f aca="false">F217</f>
        <v>0</v>
      </c>
      <c r="Y217" s="67" t="n">
        <f aca="false">I217</f>
        <v>0</v>
      </c>
      <c r="Z217" s="67" t="n">
        <f aca="false">L217</f>
        <v>0</v>
      </c>
      <c r="AA217" s="67" t="n">
        <f aca="false">O217</f>
        <v>0</v>
      </c>
      <c r="AB217" s="67" t="n">
        <f aca="false">R217</f>
        <v>0</v>
      </c>
      <c r="AC217" s="67" t="n">
        <f aca="false">U217</f>
        <v>0</v>
      </c>
      <c r="AD217" s="68" t="n">
        <f aca="false">G217</f>
        <v>0</v>
      </c>
      <c r="AE217" s="68" t="n">
        <f aca="false">J217</f>
        <v>0</v>
      </c>
      <c r="AF217" s="68" t="n">
        <f aca="false">M217</f>
        <v>0</v>
      </c>
      <c r="AG217" s="68" t="n">
        <f aca="false">P217</f>
        <v>0</v>
      </c>
      <c r="AH217" s="68" t="n">
        <f aca="false">S217</f>
        <v>0</v>
      </c>
      <c r="AI217" s="68" t="n">
        <f aca="false">V217</f>
        <v>0</v>
      </c>
      <c r="AJ217" s="69" t="n">
        <f aca="false">H217</f>
        <v>0</v>
      </c>
      <c r="AK217" s="69" t="n">
        <f aca="false">K217</f>
        <v>0</v>
      </c>
      <c r="AL217" s="69" t="n">
        <f aca="false">N217</f>
        <v>0</v>
      </c>
      <c r="AM217" s="69" t="n">
        <f aca="false">Q217</f>
        <v>0</v>
      </c>
      <c r="AN217" s="69" t="n">
        <f aca="false">T217</f>
        <v>0</v>
      </c>
      <c r="AO217" s="69" t="n">
        <f aca="false">W217</f>
        <v>0</v>
      </c>
      <c r="AP217" s="70" t="n">
        <f aca="false">IFERROR(LARGE(AD217:AI217,1),0)</f>
        <v>0</v>
      </c>
      <c r="AQ217" s="70" t="n">
        <f aca="false">IFERROR(LARGE(AD217:AI217,2),0)</f>
        <v>0</v>
      </c>
      <c r="AR217" s="70" t="n">
        <f aca="false">IFERROR(LARGE(AD217:AI217,3),0)</f>
        <v>0</v>
      </c>
      <c r="AS217" s="70" t="n">
        <f aca="false">IFERROR(LARGE(AD217:AI217,4),0)</f>
        <v>0</v>
      </c>
      <c r="AT217" s="70" t="n">
        <f aca="false">IFERROR(LARGE(AD217:AI217,5),0)</f>
        <v>0</v>
      </c>
      <c r="AU217" s="71" t="n">
        <f aca="false">IFERROR(INDEX(X217:AC217,SMALL(IF(AD217:AI217=AV217,COLUMN(AD217:AI217)-COLUMN(AD217)+1),COUNTIF(AP217:AP217,AV217))),0)</f>
        <v>0</v>
      </c>
      <c r="AV217" s="71" t="n">
        <f aca="false">IFERROR(LARGE(AD217:AI217,1),0)</f>
        <v>0</v>
      </c>
      <c r="AW217" s="71" t="n">
        <f aca="false">IFERROR(INDEX(AJ217:AO217,SMALL(IF(AD217:AI217=AV217,COLUMN(AD217:AI217)-COLUMN(AD217)+1),COUNTIF(AP217:AP217,AV217))),0)</f>
        <v>0</v>
      </c>
      <c r="AX217" s="72" t="n">
        <f aca="false">IFERROR(INDEX(X217:AC217,SMALL(IF(AD217:AI217=AY217,COLUMN(AD217:AI217)-COLUMN(AD217)+1),COUNTIF(AP217:AQ217,AY217))),0)</f>
        <v>0</v>
      </c>
      <c r="AY217" s="72" t="n">
        <f aca="false">IFERROR(LARGE(AD217:AI217,2),0)</f>
        <v>0</v>
      </c>
      <c r="AZ217" s="73" t="n">
        <f aca="false">IFERROR(INDEX(AJ217:AO217,SMALL(IF(AD217:AI217=AY217,COLUMN(AD217:AI217)-COLUMN(AD217)+1),COUNTIF(AP217:AQ217,AY217))),0)</f>
        <v>0</v>
      </c>
      <c r="BA217" s="74" t="n">
        <f aca="false">IFERROR(INDEX(X217:AC217,SMALL(IF(AD217:AI217=BB217,COLUMN(AD217:AI217)-COLUMN(AD217)+1),COUNTIF(AP217:AR217,BB217))),0)</f>
        <v>0</v>
      </c>
      <c r="BB217" s="74" t="n">
        <f aca="false">IFERROR(LARGE(AD217:AI217,3),0)</f>
        <v>0</v>
      </c>
      <c r="BC217" s="74" t="n">
        <f aca="false">IFERROR(INDEX(AJ217:AO217,SMALL(IF(AD217:AI217=BB217,COLUMN(AD217:AI217)-COLUMN(AD217)+1),COUNTIF(AP217:AR217,BB217))),0)</f>
        <v>0</v>
      </c>
      <c r="BD217" s="75" t="n">
        <f aca="false">IFERROR(INDEX(X217:AC217,SMALL(IF(AD217:AI217=BE217,COLUMN(AD217:AI217)-COLUMN(AD217)+1),COUNTIF(AP217:AS217,BE217))),0)</f>
        <v>0</v>
      </c>
      <c r="BE217" s="75" t="n">
        <f aca="false">IFERROR(LARGE(AD217:AI217,4),0)</f>
        <v>0</v>
      </c>
      <c r="BF217" s="75" t="n">
        <f aca="false">IFERROR(INDEX(AJ217:AO217,SMALL(IF(AD217:AI217=BE217,COLUMN(AD217:AI217)-COLUMN(AD217)+1),COUNTIF(AP217:AS217,BE217))),0)</f>
        <v>0</v>
      </c>
      <c r="BG217" s="76" t="n">
        <f aca="false">IFERROR(INDEX(X217:AC217,SMALL(IF(AD217:AI217=BH217,COLUMN(AD217:AI217)-COLUMN(AD217)+1),COUNTIF(AP217:AT217,BH217))),0)</f>
        <v>0</v>
      </c>
      <c r="BH217" s="76" t="n">
        <f aca="false">IFERROR(LARGE(AD217:AI217,5),0)</f>
        <v>0</v>
      </c>
      <c r="BI217" s="76" t="n">
        <f aca="false">IFERROR(INDEX(AJ217:AO217,SMALL(IF(AD217:AI217=BH217,COLUMN(AD217:AI217)-COLUMN(AD217)+1),COUNTIF(AP217:AT217,BH217))),0)</f>
        <v>0</v>
      </c>
      <c r="BJ217" s="77" t="n">
        <f aca="false">IF(COUNTIF(AD217:AI217,0)=0,IF(COUNTIFS(AD217:AI217,"*F*")=0,SUM(LARGE(AD217:AI217,{1,2,3,4,5})),IF(COUNTIFS(AD217:AI217,"*F*")=1,SUM(LARGE(AD217:AI217,{1,2,3,4,5})),IF(COUNTIFS(AD217:AI217,"*F*")=2,"C",IF(COUNTIFS(AD217:AI217,"*F*")&gt;2,"F")))),IF(COUNTIFS(AD217:AH217,"*F*")=0,SUM(AD217:AH217),IF(COUNTIFS(AD217:AH217,"*F*")=1,"C",IF(COUNTIFS(AD217:AH217,"*F*")&gt;=2,"F"))))</f>
        <v>0</v>
      </c>
      <c r="BK217" s="78" t="n">
        <f aca="false">IFERROR(BJ217/5,BJ217)</f>
        <v>0</v>
      </c>
    </row>
    <row r="218" customFormat="false" ht="15" hidden="false" customHeight="false" outlineLevel="0" collapsed="false">
      <c r="A218" s="64" t="n">
        <v>216</v>
      </c>
      <c r="B218" s="65" t="s">
        <v>12</v>
      </c>
      <c r="C218" s="79"/>
      <c r="D218" s="79"/>
      <c r="E218" s="50"/>
      <c r="F218" s="44"/>
      <c r="G218" s="44"/>
      <c r="H218" s="44"/>
      <c r="I218" s="44"/>
      <c r="J218" s="44"/>
      <c r="K218" s="44"/>
      <c r="L218" s="44"/>
      <c r="M218" s="44"/>
      <c r="N218" s="44"/>
      <c r="O218" s="44"/>
      <c r="P218" s="44"/>
      <c r="Q218" s="44"/>
      <c r="R218" s="44"/>
      <c r="S218" s="44"/>
      <c r="T218" s="44"/>
      <c r="U218" s="44"/>
      <c r="V218" s="44"/>
      <c r="W218" s="44"/>
      <c r="X218" s="67" t="n">
        <f aca="false">F218</f>
        <v>0</v>
      </c>
      <c r="Y218" s="67" t="n">
        <f aca="false">I218</f>
        <v>0</v>
      </c>
      <c r="Z218" s="67" t="n">
        <f aca="false">L218</f>
        <v>0</v>
      </c>
      <c r="AA218" s="67" t="n">
        <f aca="false">O218</f>
        <v>0</v>
      </c>
      <c r="AB218" s="67" t="n">
        <f aca="false">R218</f>
        <v>0</v>
      </c>
      <c r="AC218" s="67" t="n">
        <f aca="false">U218</f>
        <v>0</v>
      </c>
      <c r="AD218" s="68" t="n">
        <f aca="false">G218</f>
        <v>0</v>
      </c>
      <c r="AE218" s="68" t="n">
        <f aca="false">J218</f>
        <v>0</v>
      </c>
      <c r="AF218" s="68" t="n">
        <f aca="false">M218</f>
        <v>0</v>
      </c>
      <c r="AG218" s="68" t="n">
        <f aca="false">P218</f>
        <v>0</v>
      </c>
      <c r="AH218" s="68" t="n">
        <f aca="false">S218</f>
        <v>0</v>
      </c>
      <c r="AI218" s="68" t="n">
        <f aca="false">V218</f>
        <v>0</v>
      </c>
      <c r="AJ218" s="69" t="n">
        <f aca="false">H218</f>
        <v>0</v>
      </c>
      <c r="AK218" s="69" t="n">
        <f aca="false">K218</f>
        <v>0</v>
      </c>
      <c r="AL218" s="69" t="n">
        <f aca="false">N218</f>
        <v>0</v>
      </c>
      <c r="AM218" s="69" t="n">
        <f aca="false">Q218</f>
        <v>0</v>
      </c>
      <c r="AN218" s="69" t="n">
        <f aca="false">T218</f>
        <v>0</v>
      </c>
      <c r="AO218" s="69" t="n">
        <f aca="false">W218</f>
        <v>0</v>
      </c>
      <c r="AP218" s="70" t="n">
        <f aca="false">IFERROR(LARGE(AD218:AI218,1),0)</f>
        <v>0</v>
      </c>
      <c r="AQ218" s="70" t="n">
        <f aca="false">IFERROR(LARGE(AD218:AI218,2),0)</f>
        <v>0</v>
      </c>
      <c r="AR218" s="70" t="n">
        <f aca="false">IFERROR(LARGE(AD218:AI218,3),0)</f>
        <v>0</v>
      </c>
      <c r="AS218" s="70" t="n">
        <f aca="false">IFERROR(LARGE(AD218:AI218,4),0)</f>
        <v>0</v>
      </c>
      <c r="AT218" s="70" t="n">
        <f aca="false">IFERROR(LARGE(AD218:AI218,5),0)</f>
        <v>0</v>
      </c>
      <c r="AU218" s="71" t="n">
        <f aca="false">IFERROR(INDEX(X218:AC218,SMALL(IF(AD218:AI218=AV218,COLUMN(AD218:AI218)-COLUMN(AD218)+1),COUNTIF(AP218:AP218,AV218))),0)</f>
        <v>0</v>
      </c>
      <c r="AV218" s="71" t="n">
        <f aca="false">IFERROR(LARGE(AD218:AI218,1),0)</f>
        <v>0</v>
      </c>
      <c r="AW218" s="71" t="n">
        <f aca="false">IFERROR(INDEX(AJ218:AO218,SMALL(IF(AD218:AI218=AV218,COLUMN(AD218:AI218)-COLUMN(AD218)+1),COUNTIF(AP218:AP218,AV218))),0)</f>
        <v>0</v>
      </c>
      <c r="AX218" s="72" t="n">
        <f aca="false">IFERROR(INDEX(X218:AC218,SMALL(IF(AD218:AI218=AY218,COLUMN(AD218:AI218)-COLUMN(AD218)+1),COUNTIF(AP218:AQ218,AY218))),0)</f>
        <v>0</v>
      </c>
      <c r="AY218" s="72" t="n">
        <f aca="false">IFERROR(LARGE(AD218:AI218,2),0)</f>
        <v>0</v>
      </c>
      <c r="AZ218" s="73" t="n">
        <f aca="false">IFERROR(INDEX(AJ218:AO218,SMALL(IF(AD218:AI218=AY218,COLUMN(AD218:AI218)-COLUMN(AD218)+1),COUNTIF(AP218:AQ218,AY218))),0)</f>
        <v>0</v>
      </c>
      <c r="BA218" s="74" t="n">
        <f aca="false">IFERROR(INDEX(X218:AC218,SMALL(IF(AD218:AI218=BB218,COLUMN(AD218:AI218)-COLUMN(AD218)+1),COUNTIF(AP218:AR218,BB218))),0)</f>
        <v>0</v>
      </c>
      <c r="BB218" s="74" t="n">
        <f aca="false">IFERROR(LARGE(AD218:AI218,3),0)</f>
        <v>0</v>
      </c>
      <c r="BC218" s="74" t="n">
        <f aca="false">IFERROR(INDEX(AJ218:AO218,SMALL(IF(AD218:AI218=BB218,COLUMN(AD218:AI218)-COLUMN(AD218)+1),COUNTIF(AP218:AR218,BB218))),0)</f>
        <v>0</v>
      </c>
      <c r="BD218" s="75" t="n">
        <f aca="false">IFERROR(INDEX(X218:AC218,SMALL(IF(AD218:AI218=BE218,COLUMN(AD218:AI218)-COLUMN(AD218)+1),COUNTIF(AP218:AS218,BE218))),0)</f>
        <v>0</v>
      </c>
      <c r="BE218" s="75" t="n">
        <f aca="false">IFERROR(LARGE(AD218:AI218,4),0)</f>
        <v>0</v>
      </c>
      <c r="BF218" s="75" t="n">
        <f aca="false">IFERROR(INDEX(AJ218:AO218,SMALL(IF(AD218:AI218=BE218,COLUMN(AD218:AI218)-COLUMN(AD218)+1),COUNTIF(AP218:AS218,BE218))),0)</f>
        <v>0</v>
      </c>
      <c r="BG218" s="76" t="n">
        <f aca="false">IFERROR(INDEX(X218:AC218,SMALL(IF(AD218:AI218=BH218,COLUMN(AD218:AI218)-COLUMN(AD218)+1),COUNTIF(AP218:AT218,BH218))),0)</f>
        <v>0</v>
      </c>
      <c r="BH218" s="76" t="n">
        <f aca="false">IFERROR(LARGE(AD218:AI218,5),0)</f>
        <v>0</v>
      </c>
      <c r="BI218" s="76" t="n">
        <f aca="false">IFERROR(INDEX(AJ218:AO218,SMALL(IF(AD218:AI218=BH218,COLUMN(AD218:AI218)-COLUMN(AD218)+1),COUNTIF(AP218:AT218,BH218))),0)</f>
        <v>0</v>
      </c>
      <c r="BJ218" s="77" t="n">
        <f aca="false">IF(COUNTIF(AD218:AI218,0)=0,IF(COUNTIFS(AD218:AI218,"*F*")=0,SUM(LARGE(AD218:AI218,{1,2,3,4,5})),IF(COUNTIFS(AD218:AI218,"*F*")=1,SUM(LARGE(AD218:AI218,{1,2,3,4,5})),IF(COUNTIFS(AD218:AI218,"*F*")=2,"C",IF(COUNTIFS(AD218:AI218,"*F*")&gt;2,"F")))),IF(COUNTIFS(AD218:AH218,"*F*")=0,SUM(AD218:AH218),IF(COUNTIFS(AD218:AH218,"*F*")=1,"C",IF(COUNTIFS(AD218:AH218,"*F*")&gt;=2,"F"))))</f>
        <v>0</v>
      </c>
      <c r="BK218" s="78" t="n">
        <f aca="false">IFERROR(BJ218/5,BJ218)</f>
        <v>0</v>
      </c>
    </row>
    <row r="219" customFormat="false" ht="15" hidden="false" customHeight="false" outlineLevel="0" collapsed="false">
      <c r="A219" s="64" t="n">
        <v>217</v>
      </c>
      <c r="B219" s="65" t="s">
        <v>12</v>
      </c>
      <c r="C219" s="79"/>
      <c r="D219" s="79"/>
      <c r="E219" s="50"/>
      <c r="F219" s="44"/>
      <c r="G219" s="44"/>
      <c r="H219" s="44"/>
      <c r="I219" s="44"/>
      <c r="J219" s="44"/>
      <c r="K219" s="44"/>
      <c r="L219" s="44"/>
      <c r="M219" s="44"/>
      <c r="N219" s="44"/>
      <c r="O219" s="44"/>
      <c r="P219" s="44"/>
      <c r="Q219" s="44"/>
      <c r="R219" s="44"/>
      <c r="S219" s="44"/>
      <c r="T219" s="44"/>
      <c r="U219" s="44"/>
      <c r="V219" s="44"/>
      <c r="W219" s="44"/>
      <c r="X219" s="67" t="n">
        <f aca="false">F219</f>
        <v>0</v>
      </c>
      <c r="Y219" s="67" t="n">
        <f aca="false">I219</f>
        <v>0</v>
      </c>
      <c r="Z219" s="67" t="n">
        <f aca="false">L219</f>
        <v>0</v>
      </c>
      <c r="AA219" s="67" t="n">
        <f aca="false">O219</f>
        <v>0</v>
      </c>
      <c r="AB219" s="67" t="n">
        <f aca="false">R219</f>
        <v>0</v>
      </c>
      <c r="AC219" s="67" t="n">
        <f aca="false">U219</f>
        <v>0</v>
      </c>
      <c r="AD219" s="68" t="n">
        <f aca="false">G219</f>
        <v>0</v>
      </c>
      <c r="AE219" s="68" t="n">
        <f aca="false">J219</f>
        <v>0</v>
      </c>
      <c r="AF219" s="68" t="n">
        <f aca="false">M219</f>
        <v>0</v>
      </c>
      <c r="AG219" s="68" t="n">
        <f aca="false">P219</f>
        <v>0</v>
      </c>
      <c r="AH219" s="68" t="n">
        <f aca="false">S219</f>
        <v>0</v>
      </c>
      <c r="AI219" s="68" t="n">
        <f aca="false">V219</f>
        <v>0</v>
      </c>
      <c r="AJ219" s="69" t="n">
        <f aca="false">H219</f>
        <v>0</v>
      </c>
      <c r="AK219" s="69" t="n">
        <f aca="false">K219</f>
        <v>0</v>
      </c>
      <c r="AL219" s="69" t="n">
        <f aca="false">N219</f>
        <v>0</v>
      </c>
      <c r="AM219" s="69" t="n">
        <f aca="false">Q219</f>
        <v>0</v>
      </c>
      <c r="AN219" s="69" t="n">
        <f aca="false">T219</f>
        <v>0</v>
      </c>
      <c r="AO219" s="69" t="n">
        <f aca="false">W219</f>
        <v>0</v>
      </c>
      <c r="AP219" s="70" t="n">
        <f aca="false">IFERROR(LARGE(AD219:AI219,1),0)</f>
        <v>0</v>
      </c>
      <c r="AQ219" s="70" t="n">
        <f aca="false">IFERROR(LARGE(AD219:AI219,2),0)</f>
        <v>0</v>
      </c>
      <c r="AR219" s="70" t="n">
        <f aca="false">IFERROR(LARGE(AD219:AI219,3),0)</f>
        <v>0</v>
      </c>
      <c r="AS219" s="70" t="n">
        <f aca="false">IFERROR(LARGE(AD219:AI219,4),0)</f>
        <v>0</v>
      </c>
      <c r="AT219" s="70" t="n">
        <f aca="false">IFERROR(LARGE(AD219:AI219,5),0)</f>
        <v>0</v>
      </c>
      <c r="AU219" s="71" t="n">
        <f aca="false">IFERROR(INDEX(X219:AC219,SMALL(IF(AD219:AI219=AV219,COLUMN(AD219:AI219)-COLUMN(AD219)+1),COUNTIF(AP219:AP219,AV219))),0)</f>
        <v>0</v>
      </c>
      <c r="AV219" s="71" t="n">
        <f aca="false">IFERROR(LARGE(AD219:AI219,1),0)</f>
        <v>0</v>
      </c>
      <c r="AW219" s="71" t="n">
        <f aca="false">IFERROR(INDEX(AJ219:AO219,SMALL(IF(AD219:AI219=AV219,COLUMN(AD219:AI219)-COLUMN(AD219)+1),COUNTIF(AP219:AP219,AV219))),0)</f>
        <v>0</v>
      </c>
      <c r="AX219" s="72" t="n">
        <f aca="false">IFERROR(INDEX(X219:AC219,SMALL(IF(AD219:AI219=AY219,COLUMN(AD219:AI219)-COLUMN(AD219)+1),COUNTIF(AP219:AQ219,AY219))),0)</f>
        <v>0</v>
      </c>
      <c r="AY219" s="72" t="n">
        <f aca="false">IFERROR(LARGE(AD219:AI219,2),0)</f>
        <v>0</v>
      </c>
      <c r="AZ219" s="73" t="n">
        <f aca="false">IFERROR(INDEX(AJ219:AO219,SMALL(IF(AD219:AI219=AY219,COLUMN(AD219:AI219)-COLUMN(AD219)+1),COUNTIF(AP219:AQ219,AY219))),0)</f>
        <v>0</v>
      </c>
      <c r="BA219" s="74" t="n">
        <f aca="false">IFERROR(INDEX(X219:AC219,SMALL(IF(AD219:AI219=BB219,COLUMN(AD219:AI219)-COLUMN(AD219)+1),COUNTIF(AP219:AR219,BB219))),0)</f>
        <v>0</v>
      </c>
      <c r="BB219" s="74" t="n">
        <f aca="false">IFERROR(LARGE(AD219:AI219,3),0)</f>
        <v>0</v>
      </c>
      <c r="BC219" s="74" t="n">
        <f aca="false">IFERROR(INDEX(AJ219:AO219,SMALL(IF(AD219:AI219=BB219,COLUMN(AD219:AI219)-COLUMN(AD219)+1),COUNTIF(AP219:AR219,BB219))),0)</f>
        <v>0</v>
      </c>
      <c r="BD219" s="75" t="n">
        <f aca="false">IFERROR(INDEX(X219:AC219,SMALL(IF(AD219:AI219=BE219,COLUMN(AD219:AI219)-COLUMN(AD219)+1),COUNTIF(AP219:AS219,BE219))),0)</f>
        <v>0</v>
      </c>
      <c r="BE219" s="75" t="n">
        <f aca="false">IFERROR(LARGE(AD219:AI219,4),0)</f>
        <v>0</v>
      </c>
      <c r="BF219" s="75" t="n">
        <f aca="false">IFERROR(INDEX(AJ219:AO219,SMALL(IF(AD219:AI219=BE219,COLUMN(AD219:AI219)-COLUMN(AD219)+1),COUNTIF(AP219:AS219,BE219))),0)</f>
        <v>0</v>
      </c>
      <c r="BG219" s="76" t="n">
        <f aca="false">IFERROR(INDEX(X219:AC219,SMALL(IF(AD219:AI219=BH219,COLUMN(AD219:AI219)-COLUMN(AD219)+1),COUNTIF(AP219:AT219,BH219))),0)</f>
        <v>0</v>
      </c>
      <c r="BH219" s="76" t="n">
        <f aca="false">IFERROR(LARGE(AD219:AI219,5),0)</f>
        <v>0</v>
      </c>
      <c r="BI219" s="76" t="n">
        <f aca="false">IFERROR(INDEX(AJ219:AO219,SMALL(IF(AD219:AI219=BH219,COLUMN(AD219:AI219)-COLUMN(AD219)+1),COUNTIF(AP219:AT219,BH219))),0)</f>
        <v>0</v>
      </c>
      <c r="BJ219" s="77" t="n">
        <f aca="false">IF(COUNTIF(AD219:AI219,0)=0,IF(COUNTIFS(AD219:AI219,"*F*")=0,SUM(LARGE(AD219:AI219,{1,2,3,4,5})),IF(COUNTIFS(AD219:AI219,"*F*")=1,SUM(LARGE(AD219:AI219,{1,2,3,4,5})),IF(COUNTIFS(AD219:AI219,"*F*")=2,"C",IF(COUNTIFS(AD219:AI219,"*F*")&gt;2,"F")))),IF(COUNTIFS(AD219:AH219,"*F*")=0,SUM(AD219:AH219),IF(COUNTIFS(AD219:AH219,"*F*")=1,"C",IF(COUNTIFS(AD219:AH219,"*F*")&gt;=2,"F"))))</f>
        <v>0</v>
      </c>
      <c r="BK219" s="78" t="n">
        <f aca="false">IFERROR(BJ219/5,BJ219)</f>
        <v>0</v>
      </c>
    </row>
    <row r="220" customFormat="false" ht="15" hidden="false" customHeight="false" outlineLevel="0" collapsed="false">
      <c r="A220" s="64" t="n">
        <v>218</v>
      </c>
      <c r="B220" s="65" t="s">
        <v>12</v>
      </c>
      <c r="C220" s="79"/>
      <c r="D220" s="79"/>
      <c r="E220" s="50"/>
      <c r="F220" s="44"/>
      <c r="G220" s="44"/>
      <c r="H220" s="44"/>
      <c r="I220" s="44"/>
      <c r="J220" s="44"/>
      <c r="K220" s="44"/>
      <c r="L220" s="44"/>
      <c r="M220" s="44"/>
      <c r="N220" s="44"/>
      <c r="O220" s="44"/>
      <c r="P220" s="44"/>
      <c r="Q220" s="44"/>
      <c r="R220" s="44"/>
      <c r="S220" s="44"/>
      <c r="T220" s="44"/>
      <c r="U220" s="44"/>
      <c r="V220" s="44"/>
      <c r="W220" s="44"/>
      <c r="X220" s="67" t="n">
        <f aca="false">F220</f>
        <v>0</v>
      </c>
      <c r="Y220" s="67" t="n">
        <f aca="false">I220</f>
        <v>0</v>
      </c>
      <c r="Z220" s="67" t="n">
        <f aca="false">L220</f>
        <v>0</v>
      </c>
      <c r="AA220" s="67" t="n">
        <f aca="false">O220</f>
        <v>0</v>
      </c>
      <c r="AB220" s="67" t="n">
        <f aca="false">R220</f>
        <v>0</v>
      </c>
      <c r="AC220" s="67" t="n">
        <f aca="false">U220</f>
        <v>0</v>
      </c>
      <c r="AD220" s="68" t="n">
        <f aca="false">G220</f>
        <v>0</v>
      </c>
      <c r="AE220" s="68" t="n">
        <f aca="false">J220</f>
        <v>0</v>
      </c>
      <c r="AF220" s="68" t="n">
        <f aca="false">M220</f>
        <v>0</v>
      </c>
      <c r="AG220" s="68" t="n">
        <f aca="false">P220</f>
        <v>0</v>
      </c>
      <c r="AH220" s="68" t="n">
        <f aca="false">S220</f>
        <v>0</v>
      </c>
      <c r="AI220" s="68" t="n">
        <f aca="false">V220</f>
        <v>0</v>
      </c>
      <c r="AJ220" s="69" t="n">
        <f aca="false">H220</f>
        <v>0</v>
      </c>
      <c r="AK220" s="69" t="n">
        <f aca="false">K220</f>
        <v>0</v>
      </c>
      <c r="AL220" s="69" t="n">
        <f aca="false">N220</f>
        <v>0</v>
      </c>
      <c r="AM220" s="69" t="n">
        <f aca="false">Q220</f>
        <v>0</v>
      </c>
      <c r="AN220" s="69" t="n">
        <f aca="false">T220</f>
        <v>0</v>
      </c>
      <c r="AO220" s="69" t="n">
        <f aca="false">W220</f>
        <v>0</v>
      </c>
      <c r="AP220" s="70" t="n">
        <f aca="false">IFERROR(LARGE(AD220:AI220,1),0)</f>
        <v>0</v>
      </c>
      <c r="AQ220" s="70" t="n">
        <f aca="false">IFERROR(LARGE(AD220:AI220,2),0)</f>
        <v>0</v>
      </c>
      <c r="AR220" s="70" t="n">
        <f aca="false">IFERROR(LARGE(AD220:AI220,3),0)</f>
        <v>0</v>
      </c>
      <c r="AS220" s="70" t="n">
        <f aca="false">IFERROR(LARGE(AD220:AI220,4),0)</f>
        <v>0</v>
      </c>
      <c r="AT220" s="70" t="n">
        <f aca="false">IFERROR(LARGE(AD220:AI220,5),0)</f>
        <v>0</v>
      </c>
      <c r="AU220" s="71" t="n">
        <f aca="false">IFERROR(INDEX(X220:AC220,SMALL(IF(AD220:AI220=AV220,COLUMN(AD220:AI220)-COLUMN(AD220)+1),COUNTIF(AP220:AP220,AV220))),0)</f>
        <v>0</v>
      </c>
      <c r="AV220" s="71" t="n">
        <f aca="false">IFERROR(LARGE(AD220:AI220,1),0)</f>
        <v>0</v>
      </c>
      <c r="AW220" s="71" t="n">
        <f aca="false">IFERROR(INDEX(AJ220:AO220,SMALL(IF(AD220:AI220=AV220,COLUMN(AD220:AI220)-COLUMN(AD220)+1),COUNTIF(AP220:AP220,AV220))),0)</f>
        <v>0</v>
      </c>
      <c r="AX220" s="72" t="n">
        <f aca="false">IFERROR(INDEX(X220:AC220,SMALL(IF(AD220:AI220=AY220,COLUMN(AD220:AI220)-COLUMN(AD220)+1),COUNTIF(AP220:AQ220,AY220))),0)</f>
        <v>0</v>
      </c>
      <c r="AY220" s="72" t="n">
        <f aca="false">IFERROR(LARGE(AD220:AI220,2),0)</f>
        <v>0</v>
      </c>
      <c r="AZ220" s="73" t="n">
        <f aca="false">IFERROR(INDEX(AJ220:AO220,SMALL(IF(AD220:AI220=AY220,COLUMN(AD220:AI220)-COLUMN(AD220)+1),COUNTIF(AP220:AQ220,AY220))),0)</f>
        <v>0</v>
      </c>
      <c r="BA220" s="74" t="n">
        <f aca="false">IFERROR(INDEX(X220:AC220,SMALL(IF(AD220:AI220=BB220,COLUMN(AD220:AI220)-COLUMN(AD220)+1),COUNTIF(AP220:AR220,BB220))),0)</f>
        <v>0</v>
      </c>
      <c r="BB220" s="74" t="n">
        <f aca="false">IFERROR(LARGE(AD220:AI220,3),0)</f>
        <v>0</v>
      </c>
      <c r="BC220" s="74" t="n">
        <f aca="false">IFERROR(INDEX(AJ220:AO220,SMALL(IF(AD220:AI220=BB220,COLUMN(AD220:AI220)-COLUMN(AD220)+1),COUNTIF(AP220:AR220,BB220))),0)</f>
        <v>0</v>
      </c>
      <c r="BD220" s="75" t="n">
        <f aca="false">IFERROR(INDEX(X220:AC220,SMALL(IF(AD220:AI220=BE220,COLUMN(AD220:AI220)-COLUMN(AD220)+1),COUNTIF(AP220:AS220,BE220))),0)</f>
        <v>0</v>
      </c>
      <c r="BE220" s="75" t="n">
        <f aca="false">IFERROR(LARGE(AD220:AI220,4),0)</f>
        <v>0</v>
      </c>
      <c r="BF220" s="75" t="n">
        <f aca="false">IFERROR(INDEX(AJ220:AO220,SMALL(IF(AD220:AI220=BE220,COLUMN(AD220:AI220)-COLUMN(AD220)+1),COUNTIF(AP220:AS220,BE220))),0)</f>
        <v>0</v>
      </c>
      <c r="BG220" s="76" t="n">
        <f aca="false">IFERROR(INDEX(X220:AC220,SMALL(IF(AD220:AI220=BH220,COLUMN(AD220:AI220)-COLUMN(AD220)+1),COUNTIF(AP220:AT220,BH220))),0)</f>
        <v>0</v>
      </c>
      <c r="BH220" s="76" t="n">
        <f aca="false">IFERROR(LARGE(AD220:AI220,5),0)</f>
        <v>0</v>
      </c>
      <c r="BI220" s="76" t="n">
        <f aca="false">IFERROR(INDEX(AJ220:AO220,SMALL(IF(AD220:AI220=BH220,COLUMN(AD220:AI220)-COLUMN(AD220)+1),COUNTIF(AP220:AT220,BH220))),0)</f>
        <v>0</v>
      </c>
      <c r="BJ220" s="77" t="n">
        <f aca="false">IF(COUNTIF(AD220:AI220,0)=0,IF(COUNTIFS(AD220:AI220,"*F*")=0,SUM(LARGE(AD220:AI220,{1,2,3,4,5})),IF(COUNTIFS(AD220:AI220,"*F*")=1,SUM(LARGE(AD220:AI220,{1,2,3,4,5})),IF(COUNTIFS(AD220:AI220,"*F*")=2,"C",IF(COUNTIFS(AD220:AI220,"*F*")&gt;2,"F")))),IF(COUNTIFS(AD220:AH220,"*F*")=0,SUM(AD220:AH220),IF(COUNTIFS(AD220:AH220,"*F*")=1,"C",IF(COUNTIFS(AD220:AH220,"*F*")&gt;=2,"F"))))</f>
        <v>0</v>
      </c>
      <c r="BK220" s="78" t="n">
        <f aca="false">IFERROR(BJ220/5,BJ220)</f>
        <v>0</v>
      </c>
    </row>
    <row r="221" customFormat="false" ht="15" hidden="false" customHeight="false" outlineLevel="0" collapsed="false">
      <c r="A221" s="64" t="n">
        <v>219</v>
      </c>
      <c r="B221" s="65" t="s">
        <v>12</v>
      </c>
      <c r="C221" s="79"/>
      <c r="D221" s="79"/>
      <c r="E221" s="50"/>
      <c r="F221" s="44"/>
      <c r="G221" s="44"/>
      <c r="H221" s="44"/>
      <c r="I221" s="44"/>
      <c r="J221" s="44"/>
      <c r="K221" s="44"/>
      <c r="L221" s="44"/>
      <c r="M221" s="44"/>
      <c r="N221" s="44"/>
      <c r="O221" s="44"/>
      <c r="P221" s="44"/>
      <c r="Q221" s="44"/>
      <c r="R221" s="44"/>
      <c r="S221" s="44"/>
      <c r="T221" s="44"/>
      <c r="U221" s="44"/>
      <c r="V221" s="44"/>
      <c r="W221" s="44"/>
      <c r="X221" s="67" t="n">
        <f aca="false">F221</f>
        <v>0</v>
      </c>
      <c r="Y221" s="67" t="n">
        <f aca="false">I221</f>
        <v>0</v>
      </c>
      <c r="Z221" s="67" t="n">
        <f aca="false">L221</f>
        <v>0</v>
      </c>
      <c r="AA221" s="67" t="n">
        <f aca="false">O221</f>
        <v>0</v>
      </c>
      <c r="AB221" s="67" t="n">
        <f aca="false">R221</f>
        <v>0</v>
      </c>
      <c r="AC221" s="67" t="n">
        <f aca="false">U221</f>
        <v>0</v>
      </c>
      <c r="AD221" s="68" t="n">
        <f aca="false">G221</f>
        <v>0</v>
      </c>
      <c r="AE221" s="68" t="n">
        <f aca="false">J221</f>
        <v>0</v>
      </c>
      <c r="AF221" s="68" t="n">
        <f aca="false">M221</f>
        <v>0</v>
      </c>
      <c r="AG221" s="68" t="n">
        <f aca="false">P221</f>
        <v>0</v>
      </c>
      <c r="AH221" s="68" t="n">
        <f aca="false">S221</f>
        <v>0</v>
      </c>
      <c r="AI221" s="68" t="n">
        <f aca="false">V221</f>
        <v>0</v>
      </c>
      <c r="AJ221" s="69" t="n">
        <f aca="false">H221</f>
        <v>0</v>
      </c>
      <c r="AK221" s="69" t="n">
        <f aca="false">K221</f>
        <v>0</v>
      </c>
      <c r="AL221" s="69" t="n">
        <f aca="false">N221</f>
        <v>0</v>
      </c>
      <c r="AM221" s="69" t="n">
        <f aca="false">Q221</f>
        <v>0</v>
      </c>
      <c r="AN221" s="69" t="n">
        <f aca="false">T221</f>
        <v>0</v>
      </c>
      <c r="AO221" s="69" t="n">
        <f aca="false">W221</f>
        <v>0</v>
      </c>
      <c r="AP221" s="70" t="n">
        <f aca="false">IFERROR(LARGE(AD221:AI221,1),0)</f>
        <v>0</v>
      </c>
      <c r="AQ221" s="70" t="n">
        <f aca="false">IFERROR(LARGE(AD221:AI221,2),0)</f>
        <v>0</v>
      </c>
      <c r="AR221" s="70" t="n">
        <f aca="false">IFERROR(LARGE(AD221:AI221,3),0)</f>
        <v>0</v>
      </c>
      <c r="AS221" s="70" t="n">
        <f aca="false">IFERROR(LARGE(AD221:AI221,4),0)</f>
        <v>0</v>
      </c>
      <c r="AT221" s="70" t="n">
        <f aca="false">IFERROR(LARGE(AD221:AI221,5),0)</f>
        <v>0</v>
      </c>
      <c r="AU221" s="71" t="n">
        <f aca="false">IFERROR(INDEX(X221:AC221,SMALL(IF(AD221:AI221=AV221,COLUMN(AD221:AI221)-COLUMN(AD221)+1),COUNTIF(AP221:AP221,AV221))),0)</f>
        <v>0</v>
      </c>
      <c r="AV221" s="71" t="n">
        <f aca="false">IFERROR(LARGE(AD221:AI221,1),0)</f>
        <v>0</v>
      </c>
      <c r="AW221" s="71" t="n">
        <f aca="false">IFERROR(INDEX(AJ221:AO221,SMALL(IF(AD221:AI221=AV221,COLUMN(AD221:AI221)-COLUMN(AD221)+1),COUNTIF(AP221:AP221,AV221))),0)</f>
        <v>0</v>
      </c>
      <c r="AX221" s="72" t="n">
        <f aca="false">IFERROR(INDEX(X221:AC221,SMALL(IF(AD221:AI221=AY221,COLUMN(AD221:AI221)-COLUMN(AD221)+1),COUNTIF(AP221:AQ221,AY221))),0)</f>
        <v>0</v>
      </c>
      <c r="AY221" s="72" t="n">
        <f aca="false">IFERROR(LARGE(AD221:AI221,2),0)</f>
        <v>0</v>
      </c>
      <c r="AZ221" s="73" t="n">
        <f aca="false">IFERROR(INDEX(AJ221:AO221,SMALL(IF(AD221:AI221=AY221,COLUMN(AD221:AI221)-COLUMN(AD221)+1),COUNTIF(AP221:AQ221,AY221))),0)</f>
        <v>0</v>
      </c>
      <c r="BA221" s="74" t="n">
        <f aca="false">IFERROR(INDEX(X221:AC221,SMALL(IF(AD221:AI221=BB221,COLUMN(AD221:AI221)-COLUMN(AD221)+1),COUNTIF(AP221:AR221,BB221))),0)</f>
        <v>0</v>
      </c>
      <c r="BB221" s="74" t="n">
        <f aca="false">IFERROR(LARGE(AD221:AI221,3),0)</f>
        <v>0</v>
      </c>
      <c r="BC221" s="74" t="n">
        <f aca="false">IFERROR(INDEX(AJ221:AO221,SMALL(IF(AD221:AI221=BB221,COLUMN(AD221:AI221)-COLUMN(AD221)+1),COUNTIF(AP221:AR221,BB221))),0)</f>
        <v>0</v>
      </c>
      <c r="BD221" s="75" t="n">
        <f aca="false">IFERROR(INDEX(X221:AC221,SMALL(IF(AD221:AI221=BE221,COLUMN(AD221:AI221)-COLUMN(AD221)+1),COUNTIF(AP221:AS221,BE221))),0)</f>
        <v>0</v>
      </c>
      <c r="BE221" s="75" t="n">
        <f aca="false">IFERROR(LARGE(AD221:AI221,4),0)</f>
        <v>0</v>
      </c>
      <c r="BF221" s="75" t="n">
        <f aca="false">IFERROR(INDEX(AJ221:AO221,SMALL(IF(AD221:AI221=BE221,COLUMN(AD221:AI221)-COLUMN(AD221)+1),COUNTIF(AP221:AS221,BE221))),0)</f>
        <v>0</v>
      </c>
      <c r="BG221" s="76" t="n">
        <f aca="false">IFERROR(INDEX(X221:AC221,SMALL(IF(AD221:AI221=BH221,COLUMN(AD221:AI221)-COLUMN(AD221)+1),COUNTIF(AP221:AT221,BH221))),0)</f>
        <v>0</v>
      </c>
      <c r="BH221" s="76" t="n">
        <f aca="false">IFERROR(LARGE(AD221:AI221,5),0)</f>
        <v>0</v>
      </c>
      <c r="BI221" s="76" t="n">
        <f aca="false">IFERROR(INDEX(AJ221:AO221,SMALL(IF(AD221:AI221=BH221,COLUMN(AD221:AI221)-COLUMN(AD221)+1),COUNTIF(AP221:AT221,BH221))),0)</f>
        <v>0</v>
      </c>
      <c r="BJ221" s="77" t="n">
        <f aca="false">IF(COUNTIF(AD221:AI221,0)=0,IF(COUNTIFS(AD221:AI221,"*F*")=0,SUM(LARGE(AD221:AI221,{1,2,3,4,5})),IF(COUNTIFS(AD221:AI221,"*F*")=1,SUM(LARGE(AD221:AI221,{1,2,3,4,5})),IF(COUNTIFS(AD221:AI221,"*F*")=2,"C",IF(COUNTIFS(AD221:AI221,"*F*")&gt;2,"F")))),IF(COUNTIFS(AD221:AH221,"*F*")=0,SUM(AD221:AH221),IF(COUNTIFS(AD221:AH221,"*F*")=1,"C",IF(COUNTIFS(AD221:AH221,"*F*")&gt;=2,"F"))))</f>
        <v>0</v>
      </c>
      <c r="BK221" s="78" t="n">
        <f aca="false">IFERROR(BJ221/5,BJ221)</f>
        <v>0</v>
      </c>
    </row>
    <row r="222" customFormat="false" ht="15" hidden="false" customHeight="false" outlineLevel="0" collapsed="false">
      <c r="A222" s="64" t="n">
        <v>220</v>
      </c>
      <c r="B222" s="65" t="s">
        <v>12</v>
      </c>
      <c r="C222" s="79"/>
      <c r="D222" s="79"/>
      <c r="E222" s="50"/>
      <c r="F222" s="44"/>
      <c r="G222" s="44"/>
      <c r="H222" s="44"/>
      <c r="I222" s="44"/>
      <c r="J222" s="44"/>
      <c r="K222" s="44"/>
      <c r="L222" s="44"/>
      <c r="M222" s="44"/>
      <c r="N222" s="44"/>
      <c r="O222" s="44"/>
      <c r="P222" s="44"/>
      <c r="Q222" s="44"/>
      <c r="R222" s="44"/>
      <c r="S222" s="44"/>
      <c r="T222" s="44"/>
      <c r="U222" s="44"/>
      <c r="V222" s="44"/>
      <c r="W222" s="44"/>
      <c r="X222" s="67" t="n">
        <f aca="false">F222</f>
        <v>0</v>
      </c>
      <c r="Y222" s="67" t="n">
        <f aca="false">I222</f>
        <v>0</v>
      </c>
      <c r="Z222" s="67" t="n">
        <f aca="false">L222</f>
        <v>0</v>
      </c>
      <c r="AA222" s="67" t="n">
        <f aca="false">O222</f>
        <v>0</v>
      </c>
      <c r="AB222" s="67" t="n">
        <f aca="false">R222</f>
        <v>0</v>
      </c>
      <c r="AC222" s="67" t="n">
        <f aca="false">U222</f>
        <v>0</v>
      </c>
      <c r="AD222" s="68" t="n">
        <f aca="false">G222</f>
        <v>0</v>
      </c>
      <c r="AE222" s="68" t="n">
        <f aca="false">J222</f>
        <v>0</v>
      </c>
      <c r="AF222" s="68" t="n">
        <f aca="false">M222</f>
        <v>0</v>
      </c>
      <c r="AG222" s="68" t="n">
        <f aca="false">P222</f>
        <v>0</v>
      </c>
      <c r="AH222" s="68" t="n">
        <f aca="false">S222</f>
        <v>0</v>
      </c>
      <c r="AI222" s="68" t="n">
        <f aca="false">V222</f>
        <v>0</v>
      </c>
      <c r="AJ222" s="69" t="n">
        <f aca="false">H222</f>
        <v>0</v>
      </c>
      <c r="AK222" s="69" t="n">
        <f aca="false">K222</f>
        <v>0</v>
      </c>
      <c r="AL222" s="69" t="n">
        <f aca="false">N222</f>
        <v>0</v>
      </c>
      <c r="AM222" s="69" t="n">
        <f aca="false">Q222</f>
        <v>0</v>
      </c>
      <c r="AN222" s="69" t="n">
        <f aca="false">T222</f>
        <v>0</v>
      </c>
      <c r="AO222" s="69" t="n">
        <f aca="false">W222</f>
        <v>0</v>
      </c>
      <c r="AP222" s="70" t="n">
        <f aca="false">IFERROR(LARGE(AD222:AI222,1),0)</f>
        <v>0</v>
      </c>
      <c r="AQ222" s="70" t="n">
        <f aca="false">IFERROR(LARGE(AD222:AI222,2),0)</f>
        <v>0</v>
      </c>
      <c r="AR222" s="70" t="n">
        <f aca="false">IFERROR(LARGE(AD222:AI222,3),0)</f>
        <v>0</v>
      </c>
      <c r="AS222" s="70" t="n">
        <f aca="false">IFERROR(LARGE(AD222:AI222,4),0)</f>
        <v>0</v>
      </c>
      <c r="AT222" s="70" t="n">
        <f aca="false">IFERROR(LARGE(AD222:AI222,5),0)</f>
        <v>0</v>
      </c>
      <c r="AU222" s="71" t="n">
        <f aca="false">IFERROR(INDEX(X222:AC222,SMALL(IF(AD222:AI222=AV222,COLUMN(AD222:AI222)-COLUMN(AD222)+1),COUNTIF(AP222:AP222,AV222))),0)</f>
        <v>0</v>
      </c>
      <c r="AV222" s="71" t="n">
        <f aca="false">IFERROR(LARGE(AD222:AI222,1),0)</f>
        <v>0</v>
      </c>
      <c r="AW222" s="71" t="n">
        <f aca="false">IFERROR(INDEX(AJ222:AO222,SMALL(IF(AD222:AI222=AV222,COLUMN(AD222:AI222)-COLUMN(AD222)+1),COUNTIF(AP222:AP222,AV222))),0)</f>
        <v>0</v>
      </c>
      <c r="AX222" s="72" t="n">
        <f aca="false">IFERROR(INDEX(X222:AC222,SMALL(IF(AD222:AI222=AY222,COLUMN(AD222:AI222)-COLUMN(AD222)+1),COUNTIF(AP222:AQ222,AY222))),0)</f>
        <v>0</v>
      </c>
      <c r="AY222" s="72" t="n">
        <f aca="false">IFERROR(LARGE(AD222:AI222,2),0)</f>
        <v>0</v>
      </c>
      <c r="AZ222" s="73" t="n">
        <f aca="false">IFERROR(INDEX(AJ222:AO222,SMALL(IF(AD222:AI222=AY222,COLUMN(AD222:AI222)-COLUMN(AD222)+1),COUNTIF(AP222:AQ222,AY222))),0)</f>
        <v>0</v>
      </c>
      <c r="BA222" s="74" t="n">
        <f aca="false">IFERROR(INDEX(X222:AC222,SMALL(IF(AD222:AI222=BB222,COLUMN(AD222:AI222)-COLUMN(AD222)+1),COUNTIF(AP222:AR222,BB222))),0)</f>
        <v>0</v>
      </c>
      <c r="BB222" s="74" t="n">
        <f aca="false">IFERROR(LARGE(AD222:AI222,3),0)</f>
        <v>0</v>
      </c>
      <c r="BC222" s="74" t="n">
        <f aca="false">IFERROR(INDEX(AJ222:AO222,SMALL(IF(AD222:AI222=BB222,COLUMN(AD222:AI222)-COLUMN(AD222)+1),COUNTIF(AP222:AR222,BB222))),0)</f>
        <v>0</v>
      </c>
      <c r="BD222" s="75" t="n">
        <f aca="false">IFERROR(INDEX(X222:AC222,SMALL(IF(AD222:AI222=BE222,COLUMN(AD222:AI222)-COLUMN(AD222)+1),COUNTIF(AP222:AS222,BE222))),0)</f>
        <v>0</v>
      </c>
      <c r="BE222" s="75" t="n">
        <f aca="false">IFERROR(LARGE(AD222:AI222,4),0)</f>
        <v>0</v>
      </c>
      <c r="BF222" s="75" t="n">
        <f aca="false">IFERROR(INDEX(AJ222:AO222,SMALL(IF(AD222:AI222=BE222,COLUMN(AD222:AI222)-COLUMN(AD222)+1),COUNTIF(AP222:AS222,BE222))),0)</f>
        <v>0</v>
      </c>
      <c r="BG222" s="76" t="n">
        <f aca="false">IFERROR(INDEX(X222:AC222,SMALL(IF(AD222:AI222=BH222,COLUMN(AD222:AI222)-COLUMN(AD222)+1),COUNTIF(AP222:AT222,BH222))),0)</f>
        <v>0</v>
      </c>
      <c r="BH222" s="76" t="n">
        <f aca="false">IFERROR(LARGE(AD222:AI222,5),0)</f>
        <v>0</v>
      </c>
      <c r="BI222" s="76" t="n">
        <f aca="false">IFERROR(INDEX(AJ222:AO222,SMALL(IF(AD222:AI222=BH222,COLUMN(AD222:AI222)-COLUMN(AD222)+1),COUNTIF(AP222:AT222,BH222))),0)</f>
        <v>0</v>
      </c>
      <c r="BJ222" s="77" t="n">
        <f aca="false">IF(COUNTIF(AD222:AI222,0)=0,IF(COUNTIFS(AD222:AI222,"*F*")=0,SUM(LARGE(AD222:AI222,{1,2,3,4,5})),IF(COUNTIFS(AD222:AI222,"*F*")=1,SUM(LARGE(AD222:AI222,{1,2,3,4,5})),IF(COUNTIFS(AD222:AI222,"*F*")=2,"C",IF(COUNTIFS(AD222:AI222,"*F*")&gt;2,"F")))),IF(COUNTIFS(AD222:AH222,"*F*")=0,SUM(AD222:AH222),IF(COUNTIFS(AD222:AH222,"*F*")=1,"C",IF(COUNTIFS(AD222:AH222,"*F*")&gt;=2,"F"))))</f>
        <v>0</v>
      </c>
      <c r="BK222" s="78" t="n">
        <f aca="false">IFERROR(BJ222/5,BJ222)</f>
        <v>0</v>
      </c>
    </row>
    <row r="223" customFormat="false" ht="15" hidden="false" customHeight="false" outlineLevel="0" collapsed="false">
      <c r="A223" s="64" t="n">
        <v>221</v>
      </c>
      <c r="B223" s="65" t="s">
        <v>12</v>
      </c>
      <c r="C223" s="79"/>
      <c r="D223" s="79"/>
      <c r="E223" s="50"/>
      <c r="F223" s="44"/>
      <c r="G223" s="44"/>
      <c r="H223" s="44"/>
      <c r="I223" s="44"/>
      <c r="J223" s="44"/>
      <c r="K223" s="44"/>
      <c r="L223" s="44"/>
      <c r="M223" s="44"/>
      <c r="N223" s="44"/>
      <c r="O223" s="44"/>
      <c r="P223" s="44"/>
      <c r="Q223" s="44"/>
      <c r="R223" s="44"/>
      <c r="S223" s="44"/>
      <c r="T223" s="44"/>
      <c r="U223" s="44"/>
      <c r="V223" s="44"/>
      <c r="W223" s="44"/>
      <c r="X223" s="67" t="n">
        <f aca="false">F223</f>
        <v>0</v>
      </c>
      <c r="Y223" s="67" t="n">
        <f aca="false">I223</f>
        <v>0</v>
      </c>
      <c r="Z223" s="67" t="n">
        <f aca="false">L223</f>
        <v>0</v>
      </c>
      <c r="AA223" s="67" t="n">
        <f aca="false">O223</f>
        <v>0</v>
      </c>
      <c r="AB223" s="67" t="n">
        <f aca="false">R223</f>
        <v>0</v>
      </c>
      <c r="AC223" s="67" t="n">
        <f aca="false">U223</f>
        <v>0</v>
      </c>
      <c r="AD223" s="68" t="n">
        <f aca="false">G223</f>
        <v>0</v>
      </c>
      <c r="AE223" s="68" t="n">
        <f aca="false">J223</f>
        <v>0</v>
      </c>
      <c r="AF223" s="68" t="n">
        <f aca="false">M223</f>
        <v>0</v>
      </c>
      <c r="AG223" s="68" t="n">
        <f aca="false">P223</f>
        <v>0</v>
      </c>
      <c r="AH223" s="68" t="n">
        <f aca="false">S223</f>
        <v>0</v>
      </c>
      <c r="AI223" s="68" t="n">
        <f aca="false">V223</f>
        <v>0</v>
      </c>
      <c r="AJ223" s="69" t="n">
        <f aca="false">H223</f>
        <v>0</v>
      </c>
      <c r="AK223" s="69" t="n">
        <f aca="false">K223</f>
        <v>0</v>
      </c>
      <c r="AL223" s="69" t="n">
        <f aca="false">N223</f>
        <v>0</v>
      </c>
      <c r="AM223" s="69" t="n">
        <f aca="false">Q223</f>
        <v>0</v>
      </c>
      <c r="AN223" s="69" t="n">
        <f aca="false">T223</f>
        <v>0</v>
      </c>
      <c r="AO223" s="69" t="n">
        <f aca="false">W223</f>
        <v>0</v>
      </c>
      <c r="AP223" s="70" t="n">
        <f aca="false">IFERROR(LARGE(AD223:AI223,1),0)</f>
        <v>0</v>
      </c>
      <c r="AQ223" s="70" t="n">
        <f aca="false">IFERROR(LARGE(AD223:AI223,2),0)</f>
        <v>0</v>
      </c>
      <c r="AR223" s="70" t="n">
        <f aca="false">IFERROR(LARGE(AD223:AI223,3),0)</f>
        <v>0</v>
      </c>
      <c r="AS223" s="70" t="n">
        <f aca="false">IFERROR(LARGE(AD223:AI223,4),0)</f>
        <v>0</v>
      </c>
      <c r="AT223" s="70" t="n">
        <f aca="false">IFERROR(LARGE(AD223:AI223,5),0)</f>
        <v>0</v>
      </c>
      <c r="AU223" s="71" t="n">
        <f aca="false">IFERROR(INDEX(X223:AC223,SMALL(IF(AD223:AI223=AV223,COLUMN(AD223:AI223)-COLUMN(AD223)+1),COUNTIF(AP223:AP223,AV223))),0)</f>
        <v>0</v>
      </c>
      <c r="AV223" s="71" t="n">
        <f aca="false">IFERROR(LARGE(AD223:AI223,1),0)</f>
        <v>0</v>
      </c>
      <c r="AW223" s="71" t="n">
        <f aca="false">IFERROR(INDEX(AJ223:AO223,SMALL(IF(AD223:AI223=AV223,COLUMN(AD223:AI223)-COLUMN(AD223)+1),COUNTIF(AP223:AP223,AV223))),0)</f>
        <v>0</v>
      </c>
      <c r="AX223" s="72" t="n">
        <f aca="false">IFERROR(INDEX(X223:AC223,SMALL(IF(AD223:AI223=AY223,COLUMN(AD223:AI223)-COLUMN(AD223)+1),COUNTIF(AP223:AQ223,AY223))),0)</f>
        <v>0</v>
      </c>
      <c r="AY223" s="72" t="n">
        <f aca="false">IFERROR(LARGE(AD223:AI223,2),0)</f>
        <v>0</v>
      </c>
      <c r="AZ223" s="73" t="n">
        <f aca="false">IFERROR(INDEX(AJ223:AO223,SMALL(IF(AD223:AI223=AY223,COLUMN(AD223:AI223)-COLUMN(AD223)+1),COUNTIF(AP223:AQ223,AY223))),0)</f>
        <v>0</v>
      </c>
      <c r="BA223" s="74" t="n">
        <f aca="false">IFERROR(INDEX(X223:AC223,SMALL(IF(AD223:AI223=BB223,COLUMN(AD223:AI223)-COLUMN(AD223)+1),COUNTIF(AP223:AR223,BB223))),0)</f>
        <v>0</v>
      </c>
      <c r="BB223" s="74" t="n">
        <f aca="false">IFERROR(LARGE(AD223:AI223,3),0)</f>
        <v>0</v>
      </c>
      <c r="BC223" s="74" t="n">
        <f aca="false">IFERROR(INDEX(AJ223:AO223,SMALL(IF(AD223:AI223=BB223,COLUMN(AD223:AI223)-COLUMN(AD223)+1),COUNTIF(AP223:AR223,BB223))),0)</f>
        <v>0</v>
      </c>
      <c r="BD223" s="75" t="n">
        <f aca="false">IFERROR(INDEX(X223:AC223,SMALL(IF(AD223:AI223=BE223,COLUMN(AD223:AI223)-COLUMN(AD223)+1),COUNTIF(AP223:AS223,BE223))),0)</f>
        <v>0</v>
      </c>
      <c r="BE223" s="75" t="n">
        <f aca="false">IFERROR(LARGE(AD223:AI223,4),0)</f>
        <v>0</v>
      </c>
      <c r="BF223" s="75" t="n">
        <f aca="false">IFERROR(INDEX(AJ223:AO223,SMALL(IF(AD223:AI223=BE223,COLUMN(AD223:AI223)-COLUMN(AD223)+1),COUNTIF(AP223:AS223,BE223))),0)</f>
        <v>0</v>
      </c>
      <c r="BG223" s="76" t="n">
        <f aca="false">IFERROR(INDEX(X223:AC223,SMALL(IF(AD223:AI223=BH223,COLUMN(AD223:AI223)-COLUMN(AD223)+1),COUNTIF(AP223:AT223,BH223))),0)</f>
        <v>0</v>
      </c>
      <c r="BH223" s="76" t="n">
        <f aca="false">IFERROR(LARGE(AD223:AI223,5),0)</f>
        <v>0</v>
      </c>
      <c r="BI223" s="76" t="n">
        <f aca="false">IFERROR(INDEX(AJ223:AO223,SMALL(IF(AD223:AI223=BH223,COLUMN(AD223:AI223)-COLUMN(AD223)+1),COUNTIF(AP223:AT223,BH223))),0)</f>
        <v>0</v>
      </c>
      <c r="BJ223" s="77" t="n">
        <f aca="false">IF(COUNTIF(AD223:AI223,0)=0,IF(COUNTIFS(AD223:AI223,"*F*")=0,SUM(LARGE(AD223:AI223,{1,2,3,4,5})),IF(COUNTIFS(AD223:AI223,"*F*")=1,SUM(LARGE(AD223:AI223,{1,2,3,4,5})),IF(COUNTIFS(AD223:AI223,"*F*")=2,"C",IF(COUNTIFS(AD223:AI223,"*F*")&gt;2,"F")))),IF(COUNTIFS(AD223:AH223,"*F*")=0,SUM(AD223:AH223),IF(COUNTIFS(AD223:AH223,"*F*")=1,"C",IF(COUNTIFS(AD223:AH223,"*F*")&gt;=2,"F"))))</f>
        <v>0</v>
      </c>
      <c r="BK223" s="78" t="n">
        <f aca="false">IFERROR(BJ223/5,BJ223)</f>
        <v>0</v>
      </c>
    </row>
    <row r="224" customFormat="false" ht="15" hidden="false" customHeight="false" outlineLevel="0" collapsed="false">
      <c r="A224" s="64" t="n">
        <v>222</v>
      </c>
      <c r="B224" s="65" t="s">
        <v>12</v>
      </c>
      <c r="C224" s="79"/>
      <c r="D224" s="79"/>
      <c r="E224" s="50"/>
      <c r="F224" s="44"/>
      <c r="G224" s="44"/>
      <c r="H224" s="44"/>
      <c r="I224" s="44"/>
      <c r="J224" s="44"/>
      <c r="K224" s="44"/>
      <c r="L224" s="44"/>
      <c r="M224" s="44"/>
      <c r="N224" s="44"/>
      <c r="O224" s="44"/>
      <c r="P224" s="44"/>
      <c r="Q224" s="44"/>
      <c r="R224" s="44"/>
      <c r="S224" s="44"/>
      <c r="T224" s="44"/>
      <c r="U224" s="44"/>
      <c r="V224" s="44"/>
      <c r="W224" s="44"/>
      <c r="X224" s="67" t="n">
        <f aca="false">F224</f>
        <v>0</v>
      </c>
      <c r="Y224" s="67" t="n">
        <f aca="false">I224</f>
        <v>0</v>
      </c>
      <c r="Z224" s="67" t="n">
        <f aca="false">L224</f>
        <v>0</v>
      </c>
      <c r="AA224" s="67" t="n">
        <f aca="false">O224</f>
        <v>0</v>
      </c>
      <c r="AB224" s="67" t="n">
        <f aca="false">R224</f>
        <v>0</v>
      </c>
      <c r="AC224" s="67" t="n">
        <f aca="false">U224</f>
        <v>0</v>
      </c>
      <c r="AD224" s="68" t="n">
        <f aca="false">G224</f>
        <v>0</v>
      </c>
      <c r="AE224" s="68" t="n">
        <f aca="false">J224</f>
        <v>0</v>
      </c>
      <c r="AF224" s="68" t="n">
        <f aca="false">M224</f>
        <v>0</v>
      </c>
      <c r="AG224" s="68" t="n">
        <f aca="false">P224</f>
        <v>0</v>
      </c>
      <c r="AH224" s="68" t="n">
        <f aca="false">S224</f>
        <v>0</v>
      </c>
      <c r="AI224" s="68" t="n">
        <f aca="false">V224</f>
        <v>0</v>
      </c>
      <c r="AJ224" s="69" t="n">
        <f aca="false">H224</f>
        <v>0</v>
      </c>
      <c r="AK224" s="69" t="n">
        <f aca="false">K224</f>
        <v>0</v>
      </c>
      <c r="AL224" s="69" t="n">
        <f aca="false">N224</f>
        <v>0</v>
      </c>
      <c r="AM224" s="69" t="n">
        <f aca="false">Q224</f>
        <v>0</v>
      </c>
      <c r="AN224" s="69" t="n">
        <f aca="false">T224</f>
        <v>0</v>
      </c>
      <c r="AO224" s="69" t="n">
        <f aca="false">W224</f>
        <v>0</v>
      </c>
      <c r="AP224" s="70" t="n">
        <f aca="false">IFERROR(LARGE(AD224:AI224,1),0)</f>
        <v>0</v>
      </c>
      <c r="AQ224" s="70" t="n">
        <f aca="false">IFERROR(LARGE(AD224:AI224,2),0)</f>
        <v>0</v>
      </c>
      <c r="AR224" s="70" t="n">
        <f aca="false">IFERROR(LARGE(AD224:AI224,3),0)</f>
        <v>0</v>
      </c>
      <c r="AS224" s="70" t="n">
        <f aca="false">IFERROR(LARGE(AD224:AI224,4),0)</f>
        <v>0</v>
      </c>
      <c r="AT224" s="70" t="n">
        <f aca="false">IFERROR(LARGE(AD224:AI224,5),0)</f>
        <v>0</v>
      </c>
      <c r="AU224" s="71" t="n">
        <f aca="false">IFERROR(INDEX(X224:AC224,SMALL(IF(AD224:AI224=AV224,COLUMN(AD224:AI224)-COLUMN(AD224)+1),COUNTIF(AP224:AP224,AV224))),0)</f>
        <v>0</v>
      </c>
      <c r="AV224" s="71" t="n">
        <f aca="false">IFERROR(LARGE(AD224:AI224,1),0)</f>
        <v>0</v>
      </c>
      <c r="AW224" s="71" t="n">
        <f aca="false">IFERROR(INDEX(AJ224:AO224,SMALL(IF(AD224:AI224=AV224,COLUMN(AD224:AI224)-COLUMN(AD224)+1),COUNTIF(AP224:AP224,AV224))),0)</f>
        <v>0</v>
      </c>
      <c r="AX224" s="72" t="n">
        <f aca="false">IFERROR(INDEX(X224:AC224,SMALL(IF(AD224:AI224=AY224,COLUMN(AD224:AI224)-COLUMN(AD224)+1),COUNTIF(AP224:AQ224,AY224))),0)</f>
        <v>0</v>
      </c>
      <c r="AY224" s="72" t="n">
        <f aca="false">IFERROR(LARGE(AD224:AI224,2),0)</f>
        <v>0</v>
      </c>
      <c r="AZ224" s="73" t="n">
        <f aca="false">IFERROR(INDEX(AJ224:AO224,SMALL(IF(AD224:AI224=AY224,COLUMN(AD224:AI224)-COLUMN(AD224)+1),COUNTIF(AP224:AQ224,AY224))),0)</f>
        <v>0</v>
      </c>
      <c r="BA224" s="74" t="n">
        <f aca="false">IFERROR(INDEX(X224:AC224,SMALL(IF(AD224:AI224=BB224,COLUMN(AD224:AI224)-COLUMN(AD224)+1),COUNTIF(AP224:AR224,BB224))),0)</f>
        <v>0</v>
      </c>
      <c r="BB224" s="74" t="n">
        <f aca="false">IFERROR(LARGE(AD224:AI224,3),0)</f>
        <v>0</v>
      </c>
      <c r="BC224" s="74" t="n">
        <f aca="false">IFERROR(INDEX(AJ224:AO224,SMALL(IF(AD224:AI224=BB224,COLUMN(AD224:AI224)-COLUMN(AD224)+1),COUNTIF(AP224:AR224,BB224))),0)</f>
        <v>0</v>
      </c>
      <c r="BD224" s="75" t="n">
        <f aca="false">IFERROR(INDEX(X224:AC224,SMALL(IF(AD224:AI224=BE224,COLUMN(AD224:AI224)-COLUMN(AD224)+1),COUNTIF(AP224:AS224,BE224))),0)</f>
        <v>0</v>
      </c>
      <c r="BE224" s="75" t="n">
        <f aca="false">IFERROR(LARGE(AD224:AI224,4),0)</f>
        <v>0</v>
      </c>
      <c r="BF224" s="75" t="n">
        <f aca="false">IFERROR(INDEX(AJ224:AO224,SMALL(IF(AD224:AI224=BE224,COLUMN(AD224:AI224)-COLUMN(AD224)+1),COUNTIF(AP224:AS224,BE224))),0)</f>
        <v>0</v>
      </c>
      <c r="BG224" s="76" t="n">
        <f aca="false">IFERROR(INDEX(X224:AC224,SMALL(IF(AD224:AI224=BH224,COLUMN(AD224:AI224)-COLUMN(AD224)+1),COUNTIF(AP224:AT224,BH224))),0)</f>
        <v>0</v>
      </c>
      <c r="BH224" s="76" t="n">
        <f aca="false">IFERROR(LARGE(AD224:AI224,5),0)</f>
        <v>0</v>
      </c>
      <c r="BI224" s="76" t="n">
        <f aca="false">IFERROR(INDEX(AJ224:AO224,SMALL(IF(AD224:AI224=BH224,COLUMN(AD224:AI224)-COLUMN(AD224)+1),COUNTIF(AP224:AT224,BH224))),0)</f>
        <v>0</v>
      </c>
      <c r="BJ224" s="77" t="n">
        <f aca="false">IF(COUNTIF(AD224:AI224,0)=0,IF(COUNTIFS(AD224:AI224,"*F*")=0,SUM(LARGE(AD224:AI224,{1,2,3,4,5})),IF(COUNTIFS(AD224:AI224,"*F*")=1,SUM(LARGE(AD224:AI224,{1,2,3,4,5})),IF(COUNTIFS(AD224:AI224,"*F*")=2,"C",IF(COUNTIFS(AD224:AI224,"*F*")&gt;2,"F")))),IF(COUNTIFS(AD224:AH224,"*F*")=0,SUM(AD224:AH224),IF(COUNTIFS(AD224:AH224,"*F*")=1,"C",IF(COUNTIFS(AD224:AH224,"*F*")&gt;=2,"F"))))</f>
        <v>0</v>
      </c>
      <c r="BK224" s="78" t="n">
        <f aca="false">IFERROR(BJ224/5,BJ224)</f>
        <v>0</v>
      </c>
    </row>
    <row r="225" customFormat="false" ht="15" hidden="false" customHeight="false" outlineLevel="0" collapsed="false">
      <c r="A225" s="64" t="n">
        <v>223</v>
      </c>
      <c r="B225" s="65" t="s">
        <v>12</v>
      </c>
      <c r="C225" s="79"/>
      <c r="D225" s="79"/>
      <c r="E225" s="50"/>
      <c r="F225" s="44"/>
      <c r="G225" s="44"/>
      <c r="H225" s="44"/>
      <c r="I225" s="44"/>
      <c r="J225" s="44"/>
      <c r="K225" s="44"/>
      <c r="L225" s="44"/>
      <c r="M225" s="44"/>
      <c r="N225" s="44"/>
      <c r="O225" s="44"/>
      <c r="P225" s="44"/>
      <c r="Q225" s="44"/>
      <c r="R225" s="44"/>
      <c r="S225" s="44"/>
      <c r="T225" s="44"/>
      <c r="U225" s="44"/>
      <c r="V225" s="44"/>
      <c r="W225" s="44"/>
      <c r="X225" s="67" t="n">
        <f aca="false">F225</f>
        <v>0</v>
      </c>
      <c r="Y225" s="67" t="n">
        <f aca="false">I225</f>
        <v>0</v>
      </c>
      <c r="Z225" s="67" t="n">
        <f aca="false">L225</f>
        <v>0</v>
      </c>
      <c r="AA225" s="67" t="n">
        <f aca="false">O225</f>
        <v>0</v>
      </c>
      <c r="AB225" s="67" t="n">
        <f aca="false">R225</f>
        <v>0</v>
      </c>
      <c r="AC225" s="67" t="n">
        <f aca="false">U225</f>
        <v>0</v>
      </c>
      <c r="AD225" s="68" t="n">
        <f aca="false">G225</f>
        <v>0</v>
      </c>
      <c r="AE225" s="68" t="n">
        <f aca="false">J225</f>
        <v>0</v>
      </c>
      <c r="AF225" s="68" t="n">
        <f aca="false">M225</f>
        <v>0</v>
      </c>
      <c r="AG225" s="68" t="n">
        <f aca="false">P225</f>
        <v>0</v>
      </c>
      <c r="AH225" s="68" t="n">
        <f aca="false">S225</f>
        <v>0</v>
      </c>
      <c r="AI225" s="68" t="n">
        <f aca="false">V225</f>
        <v>0</v>
      </c>
      <c r="AJ225" s="69" t="n">
        <f aca="false">H225</f>
        <v>0</v>
      </c>
      <c r="AK225" s="69" t="n">
        <f aca="false">K225</f>
        <v>0</v>
      </c>
      <c r="AL225" s="69" t="n">
        <f aca="false">N225</f>
        <v>0</v>
      </c>
      <c r="AM225" s="69" t="n">
        <f aca="false">Q225</f>
        <v>0</v>
      </c>
      <c r="AN225" s="69" t="n">
        <f aca="false">T225</f>
        <v>0</v>
      </c>
      <c r="AO225" s="69" t="n">
        <f aca="false">W225</f>
        <v>0</v>
      </c>
      <c r="AP225" s="70" t="n">
        <f aca="false">IFERROR(LARGE(AD225:AI225,1),0)</f>
        <v>0</v>
      </c>
      <c r="AQ225" s="70" t="n">
        <f aca="false">IFERROR(LARGE(AD225:AI225,2),0)</f>
        <v>0</v>
      </c>
      <c r="AR225" s="70" t="n">
        <f aca="false">IFERROR(LARGE(AD225:AI225,3),0)</f>
        <v>0</v>
      </c>
      <c r="AS225" s="70" t="n">
        <f aca="false">IFERROR(LARGE(AD225:AI225,4),0)</f>
        <v>0</v>
      </c>
      <c r="AT225" s="70" t="n">
        <f aca="false">IFERROR(LARGE(AD225:AI225,5),0)</f>
        <v>0</v>
      </c>
      <c r="AU225" s="71" t="n">
        <f aca="false">IFERROR(INDEX(X225:AC225,SMALL(IF(AD225:AI225=AV225,COLUMN(AD225:AI225)-COLUMN(AD225)+1),COUNTIF(AP225:AP225,AV225))),0)</f>
        <v>0</v>
      </c>
      <c r="AV225" s="71" t="n">
        <f aca="false">IFERROR(LARGE(AD225:AI225,1),0)</f>
        <v>0</v>
      </c>
      <c r="AW225" s="71" t="n">
        <f aca="false">IFERROR(INDEX(AJ225:AO225,SMALL(IF(AD225:AI225=AV225,COLUMN(AD225:AI225)-COLUMN(AD225)+1),COUNTIF(AP225:AP225,AV225))),0)</f>
        <v>0</v>
      </c>
      <c r="AX225" s="72" t="n">
        <f aca="false">IFERROR(INDEX(X225:AC225,SMALL(IF(AD225:AI225=AY225,COLUMN(AD225:AI225)-COLUMN(AD225)+1),COUNTIF(AP225:AQ225,AY225))),0)</f>
        <v>0</v>
      </c>
      <c r="AY225" s="72" t="n">
        <f aca="false">IFERROR(LARGE(AD225:AI225,2),0)</f>
        <v>0</v>
      </c>
      <c r="AZ225" s="73" t="n">
        <f aca="false">IFERROR(INDEX(AJ225:AO225,SMALL(IF(AD225:AI225=AY225,COLUMN(AD225:AI225)-COLUMN(AD225)+1),COUNTIF(AP225:AQ225,AY225))),0)</f>
        <v>0</v>
      </c>
      <c r="BA225" s="74" t="n">
        <f aca="false">IFERROR(INDEX(X225:AC225,SMALL(IF(AD225:AI225=BB225,COLUMN(AD225:AI225)-COLUMN(AD225)+1),COUNTIF(AP225:AR225,BB225))),0)</f>
        <v>0</v>
      </c>
      <c r="BB225" s="74" t="n">
        <f aca="false">IFERROR(LARGE(AD225:AI225,3),0)</f>
        <v>0</v>
      </c>
      <c r="BC225" s="74" t="n">
        <f aca="false">IFERROR(INDEX(AJ225:AO225,SMALL(IF(AD225:AI225=BB225,COLUMN(AD225:AI225)-COLUMN(AD225)+1),COUNTIF(AP225:AR225,BB225))),0)</f>
        <v>0</v>
      </c>
      <c r="BD225" s="75" t="n">
        <f aca="false">IFERROR(INDEX(X225:AC225,SMALL(IF(AD225:AI225=BE225,COLUMN(AD225:AI225)-COLUMN(AD225)+1),COUNTIF(AP225:AS225,BE225))),0)</f>
        <v>0</v>
      </c>
      <c r="BE225" s="75" t="n">
        <f aca="false">IFERROR(LARGE(AD225:AI225,4),0)</f>
        <v>0</v>
      </c>
      <c r="BF225" s="75" t="n">
        <f aca="false">IFERROR(INDEX(AJ225:AO225,SMALL(IF(AD225:AI225=BE225,COLUMN(AD225:AI225)-COLUMN(AD225)+1),COUNTIF(AP225:AS225,BE225))),0)</f>
        <v>0</v>
      </c>
      <c r="BG225" s="76" t="n">
        <f aca="false">IFERROR(INDEX(X225:AC225,SMALL(IF(AD225:AI225=BH225,COLUMN(AD225:AI225)-COLUMN(AD225)+1),COUNTIF(AP225:AT225,BH225))),0)</f>
        <v>0</v>
      </c>
      <c r="BH225" s="76" t="n">
        <f aca="false">IFERROR(LARGE(AD225:AI225,5),0)</f>
        <v>0</v>
      </c>
      <c r="BI225" s="76" t="n">
        <f aca="false">IFERROR(INDEX(AJ225:AO225,SMALL(IF(AD225:AI225=BH225,COLUMN(AD225:AI225)-COLUMN(AD225)+1),COUNTIF(AP225:AT225,BH225))),0)</f>
        <v>0</v>
      </c>
      <c r="BJ225" s="77" t="n">
        <f aca="false">IF(COUNTIF(AD225:AI225,0)=0,IF(COUNTIFS(AD225:AI225,"*F*")=0,SUM(LARGE(AD225:AI225,{1,2,3,4,5})),IF(COUNTIFS(AD225:AI225,"*F*")=1,SUM(LARGE(AD225:AI225,{1,2,3,4,5})),IF(COUNTIFS(AD225:AI225,"*F*")=2,"C",IF(COUNTIFS(AD225:AI225,"*F*")&gt;2,"F")))),IF(COUNTIFS(AD225:AH225,"*F*")=0,SUM(AD225:AH225),IF(COUNTIFS(AD225:AH225,"*F*")=1,"C",IF(COUNTIFS(AD225:AH225,"*F*")&gt;=2,"F"))))</f>
        <v>0</v>
      </c>
      <c r="BK225" s="78" t="n">
        <f aca="false">IFERROR(BJ225/5,BJ225)</f>
        <v>0</v>
      </c>
    </row>
    <row r="226" customFormat="false" ht="15" hidden="false" customHeight="false" outlineLevel="0" collapsed="false">
      <c r="A226" s="64" t="n">
        <v>224</v>
      </c>
      <c r="B226" s="65" t="s">
        <v>12</v>
      </c>
      <c r="C226" s="79"/>
      <c r="D226" s="79"/>
      <c r="E226" s="50"/>
      <c r="F226" s="44"/>
      <c r="G226" s="44"/>
      <c r="H226" s="44"/>
      <c r="I226" s="44"/>
      <c r="J226" s="44"/>
      <c r="K226" s="44"/>
      <c r="L226" s="44"/>
      <c r="M226" s="44"/>
      <c r="N226" s="44"/>
      <c r="O226" s="44"/>
      <c r="P226" s="44"/>
      <c r="Q226" s="44"/>
      <c r="R226" s="44"/>
      <c r="S226" s="44"/>
      <c r="T226" s="44"/>
      <c r="U226" s="44"/>
      <c r="V226" s="44"/>
      <c r="W226" s="44"/>
      <c r="X226" s="67" t="n">
        <f aca="false">F226</f>
        <v>0</v>
      </c>
      <c r="Y226" s="67" t="n">
        <f aca="false">I226</f>
        <v>0</v>
      </c>
      <c r="Z226" s="67" t="n">
        <f aca="false">L226</f>
        <v>0</v>
      </c>
      <c r="AA226" s="67" t="n">
        <f aca="false">O226</f>
        <v>0</v>
      </c>
      <c r="AB226" s="67" t="n">
        <f aca="false">R226</f>
        <v>0</v>
      </c>
      <c r="AC226" s="67" t="n">
        <f aca="false">U226</f>
        <v>0</v>
      </c>
      <c r="AD226" s="68" t="n">
        <f aca="false">G226</f>
        <v>0</v>
      </c>
      <c r="AE226" s="68" t="n">
        <f aca="false">J226</f>
        <v>0</v>
      </c>
      <c r="AF226" s="68" t="n">
        <f aca="false">M226</f>
        <v>0</v>
      </c>
      <c r="AG226" s="68" t="n">
        <f aca="false">P226</f>
        <v>0</v>
      </c>
      <c r="AH226" s="68" t="n">
        <f aca="false">S226</f>
        <v>0</v>
      </c>
      <c r="AI226" s="68" t="n">
        <f aca="false">V226</f>
        <v>0</v>
      </c>
      <c r="AJ226" s="69" t="n">
        <f aca="false">H226</f>
        <v>0</v>
      </c>
      <c r="AK226" s="69" t="n">
        <f aca="false">K226</f>
        <v>0</v>
      </c>
      <c r="AL226" s="69" t="n">
        <f aca="false">N226</f>
        <v>0</v>
      </c>
      <c r="AM226" s="69" t="n">
        <f aca="false">Q226</f>
        <v>0</v>
      </c>
      <c r="AN226" s="69" t="n">
        <f aca="false">T226</f>
        <v>0</v>
      </c>
      <c r="AO226" s="69" t="n">
        <f aca="false">W226</f>
        <v>0</v>
      </c>
      <c r="AP226" s="70" t="n">
        <f aca="false">IFERROR(LARGE(AD226:AI226,1),0)</f>
        <v>0</v>
      </c>
      <c r="AQ226" s="70" t="n">
        <f aca="false">IFERROR(LARGE(AD226:AI226,2),0)</f>
        <v>0</v>
      </c>
      <c r="AR226" s="70" t="n">
        <f aca="false">IFERROR(LARGE(AD226:AI226,3),0)</f>
        <v>0</v>
      </c>
      <c r="AS226" s="70" t="n">
        <f aca="false">IFERROR(LARGE(AD226:AI226,4),0)</f>
        <v>0</v>
      </c>
      <c r="AT226" s="70" t="n">
        <f aca="false">IFERROR(LARGE(AD226:AI226,5),0)</f>
        <v>0</v>
      </c>
      <c r="AU226" s="71" t="n">
        <f aca="false">IFERROR(INDEX(X226:AC226,SMALL(IF(AD226:AI226=AV226,COLUMN(AD226:AI226)-COLUMN(AD226)+1),COUNTIF(AP226:AP226,AV226))),0)</f>
        <v>0</v>
      </c>
      <c r="AV226" s="71" t="n">
        <f aca="false">IFERROR(LARGE(AD226:AI226,1),0)</f>
        <v>0</v>
      </c>
      <c r="AW226" s="71" t="n">
        <f aca="false">IFERROR(INDEX(AJ226:AO226,SMALL(IF(AD226:AI226=AV226,COLUMN(AD226:AI226)-COLUMN(AD226)+1),COUNTIF(AP226:AP226,AV226))),0)</f>
        <v>0</v>
      </c>
      <c r="AX226" s="72" t="n">
        <f aca="false">IFERROR(INDEX(X226:AC226,SMALL(IF(AD226:AI226=AY226,COLUMN(AD226:AI226)-COLUMN(AD226)+1),COUNTIF(AP226:AQ226,AY226))),0)</f>
        <v>0</v>
      </c>
      <c r="AY226" s="72" t="n">
        <f aca="false">IFERROR(LARGE(AD226:AI226,2),0)</f>
        <v>0</v>
      </c>
      <c r="AZ226" s="73" t="n">
        <f aca="false">IFERROR(INDEX(AJ226:AO226,SMALL(IF(AD226:AI226=AY226,COLUMN(AD226:AI226)-COLUMN(AD226)+1),COUNTIF(AP226:AQ226,AY226))),0)</f>
        <v>0</v>
      </c>
      <c r="BA226" s="74" t="n">
        <f aca="false">IFERROR(INDEX(X226:AC226,SMALL(IF(AD226:AI226=BB226,COLUMN(AD226:AI226)-COLUMN(AD226)+1),COUNTIF(AP226:AR226,BB226))),0)</f>
        <v>0</v>
      </c>
      <c r="BB226" s="74" t="n">
        <f aca="false">IFERROR(LARGE(AD226:AI226,3),0)</f>
        <v>0</v>
      </c>
      <c r="BC226" s="74" t="n">
        <f aca="false">IFERROR(INDEX(AJ226:AO226,SMALL(IF(AD226:AI226=BB226,COLUMN(AD226:AI226)-COLUMN(AD226)+1),COUNTIF(AP226:AR226,BB226))),0)</f>
        <v>0</v>
      </c>
      <c r="BD226" s="75" t="n">
        <f aca="false">IFERROR(INDEX(X226:AC226,SMALL(IF(AD226:AI226=BE226,COLUMN(AD226:AI226)-COLUMN(AD226)+1),COUNTIF(AP226:AS226,BE226))),0)</f>
        <v>0</v>
      </c>
      <c r="BE226" s="75" t="n">
        <f aca="false">IFERROR(LARGE(AD226:AI226,4),0)</f>
        <v>0</v>
      </c>
      <c r="BF226" s="75" t="n">
        <f aca="false">IFERROR(INDEX(AJ226:AO226,SMALL(IF(AD226:AI226=BE226,COLUMN(AD226:AI226)-COLUMN(AD226)+1),COUNTIF(AP226:AS226,BE226))),0)</f>
        <v>0</v>
      </c>
      <c r="BG226" s="76" t="n">
        <f aca="false">IFERROR(INDEX(X226:AC226,SMALL(IF(AD226:AI226=BH226,COLUMN(AD226:AI226)-COLUMN(AD226)+1),COUNTIF(AP226:AT226,BH226))),0)</f>
        <v>0</v>
      </c>
      <c r="BH226" s="76" t="n">
        <f aca="false">IFERROR(LARGE(AD226:AI226,5),0)</f>
        <v>0</v>
      </c>
      <c r="BI226" s="76" t="n">
        <f aca="false">IFERROR(INDEX(AJ226:AO226,SMALL(IF(AD226:AI226=BH226,COLUMN(AD226:AI226)-COLUMN(AD226)+1),COUNTIF(AP226:AT226,BH226))),0)</f>
        <v>0</v>
      </c>
      <c r="BJ226" s="77" t="n">
        <f aca="false">IF(COUNTIF(AD226:AI226,0)=0,IF(COUNTIFS(AD226:AI226,"*F*")=0,SUM(LARGE(AD226:AI226,{1,2,3,4,5})),IF(COUNTIFS(AD226:AI226,"*F*")=1,SUM(LARGE(AD226:AI226,{1,2,3,4,5})),IF(COUNTIFS(AD226:AI226,"*F*")=2,"C",IF(COUNTIFS(AD226:AI226,"*F*")&gt;2,"F")))),IF(COUNTIFS(AD226:AH226,"*F*")=0,SUM(AD226:AH226),IF(COUNTIFS(AD226:AH226,"*F*")=1,"C",IF(COUNTIFS(AD226:AH226,"*F*")&gt;=2,"F"))))</f>
        <v>0</v>
      </c>
      <c r="BK226" s="78" t="n">
        <f aca="false">IFERROR(BJ226/5,BJ226)</f>
        <v>0</v>
      </c>
    </row>
    <row r="227" customFormat="false" ht="15" hidden="false" customHeight="false" outlineLevel="0" collapsed="false">
      <c r="A227" s="64" t="n">
        <v>225</v>
      </c>
      <c r="B227" s="65" t="s">
        <v>12</v>
      </c>
      <c r="C227" s="79"/>
      <c r="D227" s="79"/>
      <c r="E227" s="50"/>
      <c r="F227" s="44"/>
      <c r="G227" s="44"/>
      <c r="H227" s="44"/>
      <c r="I227" s="44"/>
      <c r="J227" s="44"/>
      <c r="K227" s="44"/>
      <c r="L227" s="44"/>
      <c r="M227" s="44"/>
      <c r="N227" s="44"/>
      <c r="O227" s="44"/>
      <c r="P227" s="44"/>
      <c r="Q227" s="44"/>
      <c r="R227" s="44"/>
      <c r="S227" s="44"/>
      <c r="T227" s="44"/>
      <c r="U227" s="44"/>
      <c r="V227" s="44"/>
      <c r="W227" s="44"/>
      <c r="X227" s="67" t="n">
        <f aca="false">F227</f>
        <v>0</v>
      </c>
      <c r="Y227" s="67" t="n">
        <f aca="false">I227</f>
        <v>0</v>
      </c>
      <c r="Z227" s="67" t="n">
        <f aca="false">L227</f>
        <v>0</v>
      </c>
      <c r="AA227" s="67" t="n">
        <f aca="false">O227</f>
        <v>0</v>
      </c>
      <c r="AB227" s="67" t="n">
        <f aca="false">R227</f>
        <v>0</v>
      </c>
      <c r="AC227" s="67" t="n">
        <f aca="false">U227</f>
        <v>0</v>
      </c>
      <c r="AD227" s="68" t="n">
        <f aca="false">G227</f>
        <v>0</v>
      </c>
      <c r="AE227" s="68" t="n">
        <f aca="false">J227</f>
        <v>0</v>
      </c>
      <c r="AF227" s="68" t="n">
        <f aca="false">M227</f>
        <v>0</v>
      </c>
      <c r="AG227" s="68" t="n">
        <f aca="false">P227</f>
        <v>0</v>
      </c>
      <c r="AH227" s="68" t="n">
        <f aca="false">S227</f>
        <v>0</v>
      </c>
      <c r="AI227" s="68" t="n">
        <f aca="false">V227</f>
        <v>0</v>
      </c>
      <c r="AJ227" s="69" t="n">
        <f aca="false">H227</f>
        <v>0</v>
      </c>
      <c r="AK227" s="69" t="n">
        <f aca="false">K227</f>
        <v>0</v>
      </c>
      <c r="AL227" s="69" t="n">
        <f aca="false">N227</f>
        <v>0</v>
      </c>
      <c r="AM227" s="69" t="n">
        <f aca="false">Q227</f>
        <v>0</v>
      </c>
      <c r="AN227" s="69" t="n">
        <f aca="false">T227</f>
        <v>0</v>
      </c>
      <c r="AO227" s="69" t="n">
        <f aca="false">W227</f>
        <v>0</v>
      </c>
      <c r="AP227" s="70" t="n">
        <f aca="false">IFERROR(LARGE(AD227:AI227,1),0)</f>
        <v>0</v>
      </c>
      <c r="AQ227" s="70" t="n">
        <f aca="false">IFERROR(LARGE(AD227:AI227,2),0)</f>
        <v>0</v>
      </c>
      <c r="AR227" s="70" t="n">
        <f aca="false">IFERROR(LARGE(AD227:AI227,3),0)</f>
        <v>0</v>
      </c>
      <c r="AS227" s="70" t="n">
        <f aca="false">IFERROR(LARGE(AD227:AI227,4),0)</f>
        <v>0</v>
      </c>
      <c r="AT227" s="70" t="n">
        <f aca="false">IFERROR(LARGE(AD227:AI227,5),0)</f>
        <v>0</v>
      </c>
      <c r="AU227" s="71" t="n">
        <f aca="false">IFERROR(INDEX(X227:AC227,SMALL(IF(AD227:AI227=AV227,COLUMN(AD227:AI227)-COLUMN(AD227)+1),COUNTIF(AP227:AP227,AV227))),0)</f>
        <v>0</v>
      </c>
      <c r="AV227" s="71" t="n">
        <f aca="false">IFERROR(LARGE(AD227:AI227,1),0)</f>
        <v>0</v>
      </c>
      <c r="AW227" s="71" t="n">
        <f aca="false">IFERROR(INDEX(AJ227:AO227,SMALL(IF(AD227:AI227=AV227,COLUMN(AD227:AI227)-COLUMN(AD227)+1),COUNTIF(AP227:AP227,AV227))),0)</f>
        <v>0</v>
      </c>
      <c r="AX227" s="72" t="n">
        <f aca="false">IFERROR(INDEX(X227:AC227,SMALL(IF(AD227:AI227=AY227,COLUMN(AD227:AI227)-COLUMN(AD227)+1),COUNTIF(AP227:AQ227,AY227))),0)</f>
        <v>0</v>
      </c>
      <c r="AY227" s="72" t="n">
        <f aca="false">IFERROR(LARGE(AD227:AI227,2),0)</f>
        <v>0</v>
      </c>
      <c r="AZ227" s="73" t="n">
        <f aca="false">IFERROR(INDEX(AJ227:AO227,SMALL(IF(AD227:AI227=AY227,COLUMN(AD227:AI227)-COLUMN(AD227)+1),COUNTIF(AP227:AQ227,AY227))),0)</f>
        <v>0</v>
      </c>
      <c r="BA227" s="74" t="n">
        <f aca="false">IFERROR(INDEX(X227:AC227,SMALL(IF(AD227:AI227=BB227,COLUMN(AD227:AI227)-COLUMN(AD227)+1),COUNTIF(AP227:AR227,BB227))),0)</f>
        <v>0</v>
      </c>
      <c r="BB227" s="74" t="n">
        <f aca="false">IFERROR(LARGE(AD227:AI227,3),0)</f>
        <v>0</v>
      </c>
      <c r="BC227" s="74" t="n">
        <f aca="false">IFERROR(INDEX(AJ227:AO227,SMALL(IF(AD227:AI227=BB227,COLUMN(AD227:AI227)-COLUMN(AD227)+1),COUNTIF(AP227:AR227,BB227))),0)</f>
        <v>0</v>
      </c>
      <c r="BD227" s="75" t="n">
        <f aca="false">IFERROR(INDEX(X227:AC227,SMALL(IF(AD227:AI227=BE227,COLUMN(AD227:AI227)-COLUMN(AD227)+1),COUNTIF(AP227:AS227,BE227))),0)</f>
        <v>0</v>
      </c>
      <c r="BE227" s="75" t="n">
        <f aca="false">IFERROR(LARGE(AD227:AI227,4),0)</f>
        <v>0</v>
      </c>
      <c r="BF227" s="75" t="n">
        <f aca="false">IFERROR(INDEX(AJ227:AO227,SMALL(IF(AD227:AI227=BE227,COLUMN(AD227:AI227)-COLUMN(AD227)+1),COUNTIF(AP227:AS227,BE227))),0)</f>
        <v>0</v>
      </c>
      <c r="BG227" s="76" t="n">
        <f aca="false">IFERROR(INDEX(X227:AC227,SMALL(IF(AD227:AI227=BH227,COLUMN(AD227:AI227)-COLUMN(AD227)+1),COUNTIF(AP227:AT227,BH227))),0)</f>
        <v>0</v>
      </c>
      <c r="BH227" s="76" t="n">
        <f aca="false">IFERROR(LARGE(AD227:AI227,5),0)</f>
        <v>0</v>
      </c>
      <c r="BI227" s="76" t="n">
        <f aca="false">IFERROR(INDEX(AJ227:AO227,SMALL(IF(AD227:AI227=BH227,COLUMN(AD227:AI227)-COLUMN(AD227)+1),COUNTIF(AP227:AT227,BH227))),0)</f>
        <v>0</v>
      </c>
      <c r="BJ227" s="77" t="n">
        <f aca="false">IF(COUNTIF(AD227:AI227,0)=0,IF(COUNTIFS(AD227:AI227,"*F*")=0,SUM(LARGE(AD227:AI227,{1,2,3,4,5})),IF(COUNTIFS(AD227:AI227,"*F*")=1,SUM(LARGE(AD227:AI227,{1,2,3,4,5})),IF(COUNTIFS(AD227:AI227,"*F*")=2,"C",IF(COUNTIFS(AD227:AI227,"*F*")&gt;2,"F")))),IF(COUNTIFS(AD227:AH227,"*F*")=0,SUM(AD227:AH227),IF(COUNTIFS(AD227:AH227,"*F*")=1,"C",IF(COUNTIFS(AD227:AH227,"*F*")&gt;=2,"F"))))</f>
        <v>0</v>
      </c>
      <c r="BK227" s="78" t="n">
        <f aca="false">IFERROR(BJ227/5,BJ227)</f>
        <v>0</v>
      </c>
    </row>
    <row r="228" customFormat="false" ht="15" hidden="false" customHeight="false" outlineLevel="0" collapsed="false">
      <c r="A228" s="64" t="n">
        <v>226</v>
      </c>
      <c r="B228" s="65" t="s">
        <v>12</v>
      </c>
      <c r="C228" s="79"/>
      <c r="D228" s="79"/>
      <c r="E228" s="50"/>
      <c r="F228" s="44"/>
      <c r="G228" s="44"/>
      <c r="H228" s="44"/>
      <c r="I228" s="44"/>
      <c r="J228" s="44"/>
      <c r="K228" s="44"/>
      <c r="L228" s="44"/>
      <c r="M228" s="44"/>
      <c r="N228" s="44"/>
      <c r="O228" s="44"/>
      <c r="P228" s="44"/>
      <c r="Q228" s="44"/>
      <c r="R228" s="44"/>
      <c r="S228" s="44"/>
      <c r="T228" s="44"/>
      <c r="U228" s="44"/>
      <c r="V228" s="44"/>
      <c r="W228" s="44"/>
      <c r="X228" s="67" t="n">
        <f aca="false">F228</f>
        <v>0</v>
      </c>
      <c r="Y228" s="67" t="n">
        <f aca="false">I228</f>
        <v>0</v>
      </c>
      <c r="Z228" s="67" t="n">
        <f aca="false">L228</f>
        <v>0</v>
      </c>
      <c r="AA228" s="67" t="n">
        <f aca="false">O228</f>
        <v>0</v>
      </c>
      <c r="AB228" s="67" t="n">
        <f aca="false">R228</f>
        <v>0</v>
      </c>
      <c r="AC228" s="67" t="n">
        <f aca="false">U228</f>
        <v>0</v>
      </c>
      <c r="AD228" s="68" t="n">
        <f aca="false">G228</f>
        <v>0</v>
      </c>
      <c r="AE228" s="68" t="n">
        <f aca="false">J228</f>
        <v>0</v>
      </c>
      <c r="AF228" s="68" t="n">
        <f aca="false">M228</f>
        <v>0</v>
      </c>
      <c r="AG228" s="68" t="n">
        <f aca="false">P228</f>
        <v>0</v>
      </c>
      <c r="AH228" s="68" t="n">
        <f aca="false">S228</f>
        <v>0</v>
      </c>
      <c r="AI228" s="68" t="n">
        <f aca="false">V228</f>
        <v>0</v>
      </c>
      <c r="AJ228" s="69" t="n">
        <f aca="false">H228</f>
        <v>0</v>
      </c>
      <c r="AK228" s="69" t="n">
        <f aca="false">K228</f>
        <v>0</v>
      </c>
      <c r="AL228" s="69" t="n">
        <f aca="false">N228</f>
        <v>0</v>
      </c>
      <c r="AM228" s="69" t="n">
        <f aca="false">Q228</f>
        <v>0</v>
      </c>
      <c r="AN228" s="69" t="n">
        <f aca="false">T228</f>
        <v>0</v>
      </c>
      <c r="AO228" s="69" t="n">
        <f aca="false">W228</f>
        <v>0</v>
      </c>
      <c r="AP228" s="70" t="n">
        <f aca="false">IFERROR(LARGE(AD228:AI228,1),0)</f>
        <v>0</v>
      </c>
      <c r="AQ228" s="70" t="n">
        <f aca="false">IFERROR(LARGE(AD228:AI228,2),0)</f>
        <v>0</v>
      </c>
      <c r="AR228" s="70" t="n">
        <f aca="false">IFERROR(LARGE(AD228:AI228,3),0)</f>
        <v>0</v>
      </c>
      <c r="AS228" s="70" t="n">
        <f aca="false">IFERROR(LARGE(AD228:AI228,4),0)</f>
        <v>0</v>
      </c>
      <c r="AT228" s="70" t="n">
        <f aca="false">IFERROR(LARGE(AD228:AI228,5),0)</f>
        <v>0</v>
      </c>
      <c r="AU228" s="71" t="n">
        <f aca="false">IFERROR(INDEX(X228:AC228,SMALL(IF(AD228:AI228=AV228,COLUMN(AD228:AI228)-COLUMN(AD228)+1),COUNTIF(AP228:AP228,AV228))),0)</f>
        <v>0</v>
      </c>
      <c r="AV228" s="71" t="n">
        <f aca="false">IFERROR(LARGE(AD228:AI228,1),0)</f>
        <v>0</v>
      </c>
      <c r="AW228" s="71" t="n">
        <f aca="false">IFERROR(INDEX(AJ228:AO228,SMALL(IF(AD228:AI228=AV228,COLUMN(AD228:AI228)-COLUMN(AD228)+1),COUNTIF(AP228:AP228,AV228))),0)</f>
        <v>0</v>
      </c>
      <c r="AX228" s="72" t="n">
        <f aca="false">IFERROR(INDEX(X228:AC228,SMALL(IF(AD228:AI228=AY228,COLUMN(AD228:AI228)-COLUMN(AD228)+1),COUNTIF(AP228:AQ228,AY228))),0)</f>
        <v>0</v>
      </c>
      <c r="AY228" s="72" t="n">
        <f aca="false">IFERROR(LARGE(AD228:AI228,2),0)</f>
        <v>0</v>
      </c>
      <c r="AZ228" s="73" t="n">
        <f aca="false">IFERROR(INDEX(AJ228:AO228,SMALL(IF(AD228:AI228=AY228,COLUMN(AD228:AI228)-COLUMN(AD228)+1),COUNTIF(AP228:AQ228,AY228))),0)</f>
        <v>0</v>
      </c>
      <c r="BA228" s="74" t="n">
        <f aca="false">IFERROR(INDEX(X228:AC228,SMALL(IF(AD228:AI228=BB228,COLUMN(AD228:AI228)-COLUMN(AD228)+1),COUNTIF(AP228:AR228,BB228))),0)</f>
        <v>0</v>
      </c>
      <c r="BB228" s="74" t="n">
        <f aca="false">IFERROR(LARGE(AD228:AI228,3),0)</f>
        <v>0</v>
      </c>
      <c r="BC228" s="74" t="n">
        <f aca="false">IFERROR(INDEX(AJ228:AO228,SMALL(IF(AD228:AI228=BB228,COLUMN(AD228:AI228)-COLUMN(AD228)+1),COUNTIF(AP228:AR228,BB228))),0)</f>
        <v>0</v>
      </c>
      <c r="BD228" s="75" t="n">
        <f aca="false">IFERROR(INDEX(X228:AC228,SMALL(IF(AD228:AI228=BE228,COLUMN(AD228:AI228)-COLUMN(AD228)+1),COUNTIF(AP228:AS228,BE228))),0)</f>
        <v>0</v>
      </c>
      <c r="BE228" s="75" t="n">
        <f aca="false">IFERROR(LARGE(AD228:AI228,4),0)</f>
        <v>0</v>
      </c>
      <c r="BF228" s="75" t="n">
        <f aca="false">IFERROR(INDEX(AJ228:AO228,SMALL(IF(AD228:AI228=BE228,COLUMN(AD228:AI228)-COLUMN(AD228)+1),COUNTIF(AP228:AS228,BE228))),0)</f>
        <v>0</v>
      </c>
      <c r="BG228" s="76" t="n">
        <f aca="false">IFERROR(INDEX(X228:AC228,SMALL(IF(AD228:AI228=BH228,COLUMN(AD228:AI228)-COLUMN(AD228)+1),COUNTIF(AP228:AT228,BH228))),0)</f>
        <v>0</v>
      </c>
      <c r="BH228" s="76" t="n">
        <f aca="false">IFERROR(LARGE(AD228:AI228,5),0)</f>
        <v>0</v>
      </c>
      <c r="BI228" s="76" t="n">
        <f aca="false">IFERROR(INDEX(AJ228:AO228,SMALL(IF(AD228:AI228=BH228,COLUMN(AD228:AI228)-COLUMN(AD228)+1),COUNTIF(AP228:AT228,BH228))),0)</f>
        <v>0</v>
      </c>
      <c r="BJ228" s="77" t="n">
        <f aca="false">IF(COUNTIF(AD228:AI228,0)=0,IF(COUNTIFS(AD228:AI228,"*F*")=0,SUM(LARGE(AD228:AI228,{1,2,3,4,5})),IF(COUNTIFS(AD228:AI228,"*F*")=1,SUM(LARGE(AD228:AI228,{1,2,3,4,5})),IF(COUNTIFS(AD228:AI228,"*F*")=2,"C",IF(COUNTIFS(AD228:AI228,"*F*")&gt;2,"F")))),IF(COUNTIFS(AD228:AH228,"*F*")=0,SUM(AD228:AH228),IF(COUNTIFS(AD228:AH228,"*F*")=1,"C",IF(COUNTIFS(AD228:AH228,"*F*")&gt;=2,"F"))))</f>
        <v>0</v>
      </c>
      <c r="BK228" s="78" t="n">
        <f aca="false">IFERROR(BJ228/5,BJ228)</f>
        <v>0</v>
      </c>
    </row>
    <row r="229" customFormat="false" ht="15" hidden="false" customHeight="false" outlineLevel="0" collapsed="false">
      <c r="A229" s="64" t="n">
        <v>227</v>
      </c>
      <c r="B229" s="65" t="s">
        <v>12</v>
      </c>
      <c r="C229" s="79"/>
      <c r="D229" s="79"/>
      <c r="E229" s="50"/>
      <c r="F229" s="44"/>
      <c r="G229" s="44"/>
      <c r="H229" s="44"/>
      <c r="I229" s="44"/>
      <c r="J229" s="44"/>
      <c r="K229" s="44"/>
      <c r="L229" s="44"/>
      <c r="M229" s="44"/>
      <c r="N229" s="44"/>
      <c r="O229" s="44"/>
      <c r="P229" s="44"/>
      <c r="Q229" s="44"/>
      <c r="R229" s="44"/>
      <c r="S229" s="44"/>
      <c r="T229" s="44"/>
      <c r="U229" s="44"/>
      <c r="V229" s="44"/>
      <c r="W229" s="44"/>
      <c r="X229" s="67" t="n">
        <f aca="false">F229</f>
        <v>0</v>
      </c>
      <c r="Y229" s="67" t="n">
        <f aca="false">I229</f>
        <v>0</v>
      </c>
      <c r="Z229" s="67" t="n">
        <f aca="false">L229</f>
        <v>0</v>
      </c>
      <c r="AA229" s="67" t="n">
        <f aca="false">O229</f>
        <v>0</v>
      </c>
      <c r="AB229" s="67" t="n">
        <f aca="false">R229</f>
        <v>0</v>
      </c>
      <c r="AC229" s="67" t="n">
        <f aca="false">U229</f>
        <v>0</v>
      </c>
      <c r="AD229" s="68" t="n">
        <f aca="false">G229</f>
        <v>0</v>
      </c>
      <c r="AE229" s="68" t="n">
        <f aca="false">J229</f>
        <v>0</v>
      </c>
      <c r="AF229" s="68" t="n">
        <f aca="false">M229</f>
        <v>0</v>
      </c>
      <c r="AG229" s="68" t="n">
        <f aca="false">P229</f>
        <v>0</v>
      </c>
      <c r="AH229" s="68" t="n">
        <f aca="false">S229</f>
        <v>0</v>
      </c>
      <c r="AI229" s="68" t="n">
        <f aca="false">V229</f>
        <v>0</v>
      </c>
      <c r="AJ229" s="69" t="n">
        <f aca="false">H229</f>
        <v>0</v>
      </c>
      <c r="AK229" s="69" t="n">
        <f aca="false">K229</f>
        <v>0</v>
      </c>
      <c r="AL229" s="69" t="n">
        <f aca="false">N229</f>
        <v>0</v>
      </c>
      <c r="AM229" s="69" t="n">
        <f aca="false">Q229</f>
        <v>0</v>
      </c>
      <c r="AN229" s="69" t="n">
        <f aca="false">T229</f>
        <v>0</v>
      </c>
      <c r="AO229" s="69" t="n">
        <f aca="false">W229</f>
        <v>0</v>
      </c>
      <c r="AP229" s="70" t="n">
        <f aca="false">IFERROR(LARGE(AD229:AI229,1),0)</f>
        <v>0</v>
      </c>
      <c r="AQ229" s="70" t="n">
        <f aca="false">IFERROR(LARGE(AD229:AI229,2),0)</f>
        <v>0</v>
      </c>
      <c r="AR229" s="70" t="n">
        <f aca="false">IFERROR(LARGE(AD229:AI229,3),0)</f>
        <v>0</v>
      </c>
      <c r="AS229" s="70" t="n">
        <f aca="false">IFERROR(LARGE(AD229:AI229,4),0)</f>
        <v>0</v>
      </c>
      <c r="AT229" s="70" t="n">
        <f aca="false">IFERROR(LARGE(AD229:AI229,5),0)</f>
        <v>0</v>
      </c>
      <c r="AU229" s="71" t="n">
        <f aca="false">IFERROR(INDEX(X229:AC229,SMALL(IF(AD229:AI229=AV229,COLUMN(AD229:AI229)-COLUMN(AD229)+1),COUNTIF(AP229:AP229,AV229))),0)</f>
        <v>0</v>
      </c>
      <c r="AV229" s="71" t="n">
        <f aca="false">IFERROR(LARGE(AD229:AI229,1),0)</f>
        <v>0</v>
      </c>
      <c r="AW229" s="71" t="n">
        <f aca="false">IFERROR(INDEX(AJ229:AO229,SMALL(IF(AD229:AI229=AV229,COLUMN(AD229:AI229)-COLUMN(AD229)+1),COUNTIF(AP229:AP229,AV229))),0)</f>
        <v>0</v>
      </c>
      <c r="AX229" s="72" t="n">
        <f aca="false">IFERROR(INDEX(X229:AC229,SMALL(IF(AD229:AI229=AY229,COLUMN(AD229:AI229)-COLUMN(AD229)+1),COUNTIF(AP229:AQ229,AY229))),0)</f>
        <v>0</v>
      </c>
      <c r="AY229" s="72" t="n">
        <f aca="false">IFERROR(LARGE(AD229:AI229,2),0)</f>
        <v>0</v>
      </c>
      <c r="AZ229" s="73" t="n">
        <f aca="false">IFERROR(INDEX(AJ229:AO229,SMALL(IF(AD229:AI229=AY229,COLUMN(AD229:AI229)-COLUMN(AD229)+1),COUNTIF(AP229:AQ229,AY229))),0)</f>
        <v>0</v>
      </c>
      <c r="BA229" s="74" t="n">
        <f aca="false">IFERROR(INDEX(X229:AC229,SMALL(IF(AD229:AI229=BB229,COLUMN(AD229:AI229)-COLUMN(AD229)+1),COUNTIF(AP229:AR229,BB229))),0)</f>
        <v>0</v>
      </c>
      <c r="BB229" s="74" t="n">
        <f aca="false">IFERROR(LARGE(AD229:AI229,3),0)</f>
        <v>0</v>
      </c>
      <c r="BC229" s="74" t="n">
        <f aca="false">IFERROR(INDEX(AJ229:AO229,SMALL(IF(AD229:AI229=BB229,COLUMN(AD229:AI229)-COLUMN(AD229)+1),COUNTIF(AP229:AR229,BB229))),0)</f>
        <v>0</v>
      </c>
      <c r="BD229" s="75" t="n">
        <f aca="false">IFERROR(INDEX(X229:AC229,SMALL(IF(AD229:AI229=BE229,COLUMN(AD229:AI229)-COLUMN(AD229)+1),COUNTIF(AP229:AS229,BE229))),0)</f>
        <v>0</v>
      </c>
      <c r="BE229" s="75" t="n">
        <f aca="false">IFERROR(LARGE(AD229:AI229,4),0)</f>
        <v>0</v>
      </c>
      <c r="BF229" s="75" t="n">
        <f aca="false">IFERROR(INDEX(AJ229:AO229,SMALL(IF(AD229:AI229=BE229,COLUMN(AD229:AI229)-COLUMN(AD229)+1),COUNTIF(AP229:AS229,BE229))),0)</f>
        <v>0</v>
      </c>
      <c r="BG229" s="76" t="n">
        <f aca="false">IFERROR(INDEX(X229:AC229,SMALL(IF(AD229:AI229=BH229,COLUMN(AD229:AI229)-COLUMN(AD229)+1),COUNTIF(AP229:AT229,BH229))),0)</f>
        <v>0</v>
      </c>
      <c r="BH229" s="76" t="n">
        <f aca="false">IFERROR(LARGE(AD229:AI229,5),0)</f>
        <v>0</v>
      </c>
      <c r="BI229" s="76" t="n">
        <f aca="false">IFERROR(INDEX(AJ229:AO229,SMALL(IF(AD229:AI229=BH229,COLUMN(AD229:AI229)-COLUMN(AD229)+1),COUNTIF(AP229:AT229,BH229))),0)</f>
        <v>0</v>
      </c>
      <c r="BJ229" s="77" t="n">
        <f aca="false">IF(COUNTIF(AD229:AI229,0)=0,IF(COUNTIFS(AD229:AI229,"*F*")=0,SUM(LARGE(AD229:AI229,{1,2,3,4,5})),IF(COUNTIFS(AD229:AI229,"*F*")=1,SUM(LARGE(AD229:AI229,{1,2,3,4,5})),IF(COUNTIFS(AD229:AI229,"*F*")=2,"C",IF(COUNTIFS(AD229:AI229,"*F*")&gt;2,"F")))),IF(COUNTIFS(AD229:AH229,"*F*")=0,SUM(AD229:AH229),IF(COUNTIFS(AD229:AH229,"*F*")=1,"C",IF(COUNTIFS(AD229:AH229,"*F*")&gt;=2,"F"))))</f>
        <v>0</v>
      </c>
      <c r="BK229" s="78" t="n">
        <f aca="false">IFERROR(BJ229/5,BJ229)</f>
        <v>0</v>
      </c>
    </row>
    <row r="230" customFormat="false" ht="15" hidden="false" customHeight="false" outlineLevel="0" collapsed="false">
      <c r="A230" s="64" t="n">
        <v>228</v>
      </c>
      <c r="B230" s="65" t="s">
        <v>12</v>
      </c>
      <c r="C230" s="79"/>
      <c r="D230" s="79"/>
      <c r="E230" s="50"/>
      <c r="F230" s="44"/>
      <c r="G230" s="44"/>
      <c r="H230" s="44"/>
      <c r="I230" s="44"/>
      <c r="J230" s="44"/>
      <c r="K230" s="44"/>
      <c r="L230" s="44"/>
      <c r="M230" s="44"/>
      <c r="N230" s="44"/>
      <c r="O230" s="44"/>
      <c r="P230" s="44"/>
      <c r="Q230" s="44"/>
      <c r="R230" s="44"/>
      <c r="S230" s="44"/>
      <c r="T230" s="44"/>
      <c r="U230" s="44"/>
      <c r="V230" s="44"/>
      <c r="W230" s="44"/>
      <c r="X230" s="67" t="n">
        <f aca="false">F230</f>
        <v>0</v>
      </c>
      <c r="Y230" s="67" t="n">
        <f aca="false">I230</f>
        <v>0</v>
      </c>
      <c r="Z230" s="67" t="n">
        <f aca="false">L230</f>
        <v>0</v>
      </c>
      <c r="AA230" s="67" t="n">
        <f aca="false">O230</f>
        <v>0</v>
      </c>
      <c r="AB230" s="67" t="n">
        <f aca="false">R230</f>
        <v>0</v>
      </c>
      <c r="AC230" s="67" t="n">
        <f aca="false">U230</f>
        <v>0</v>
      </c>
      <c r="AD230" s="68" t="n">
        <f aca="false">G230</f>
        <v>0</v>
      </c>
      <c r="AE230" s="68" t="n">
        <f aca="false">J230</f>
        <v>0</v>
      </c>
      <c r="AF230" s="68" t="n">
        <f aca="false">M230</f>
        <v>0</v>
      </c>
      <c r="AG230" s="68" t="n">
        <f aca="false">P230</f>
        <v>0</v>
      </c>
      <c r="AH230" s="68" t="n">
        <f aca="false">S230</f>
        <v>0</v>
      </c>
      <c r="AI230" s="68" t="n">
        <f aca="false">V230</f>
        <v>0</v>
      </c>
      <c r="AJ230" s="69" t="n">
        <f aca="false">H230</f>
        <v>0</v>
      </c>
      <c r="AK230" s="69" t="n">
        <f aca="false">K230</f>
        <v>0</v>
      </c>
      <c r="AL230" s="69" t="n">
        <f aca="false">N230</f>
        <v>0</v>
      </c>
      <c r="AM230" s="69" t="n">
        <f aca="false">Q230</f>
        <v>0</v>
      </c>
      <c r="AN230" s="69" t="n">
        <f aca="false">T230</f>
        <v>0</v>
      </c>
      <c r="AO230" s="69" t="n">
        <f aca="false">W230</f>
        <v>0</v>
      </c>
      <c r="AP230" s="70" t="n">
        <f aca="false">IFERROR(LARGE(AD230:AI230,1),0)</f>
        <v>0</v>
      </c>
      <c r="AQ230" s="70" t="n">
        <f aca="false">IFERROR(LARGE(AD230:AI230,2),0)</f>
        <v>0</v>
      </c>
      <c r="AR230" s="70" t="n">
        <f aca="false">IFERROR(LARGE(AD230:AI230,3),0)</f>
        <v>0</v>
      </c>
      <c r="AS230" s="70" t="n">
        <f aca="false">IFERROR(LARGE(AD230:AI230,4),0)</f>
        <v>0</v>
      </c>
      <c r="AT230" s="70" t="n">
        <f aca="false">IFERROR(LARGE(AD230:AI230,5),0)</f>
        <v>0</v>
      </c>
      <c r="AU230" s="71" t="n">
        <f aca="false">IFERROR(INDEX(X230:AC230,SMALL(IF(AD230:AI230=AV230,COLUMN(AD230:AI230)-COLUMN(AD230)+1),COUNTIF(AP230:AP230,AV230))),0)</f>
        <v>0</v>
      </c>
      <c r="AV230" s="71" t="n">
        <f aca="false">IFERROR(LARGE(AD230:AI230,1),0)</f>
        <v>0</v>
      </c>
      <c r="AW230" s="71" t="n">
        <f aca="false">IFERROR(INDEX(AJ230:AO230,SMALL(IF(AD230:AI230=AV230,COLUMN(AD230:AI230)-COLUMN(AD230)+1),COUNTIF(AP230:AP230,AV230))),0)</f>
        <v>0</v>
      </c>
      <c r="AX230" s="72" t="n">
        <f aca="false">IFERROR(INDEX(X230:AC230,SMALL(IF(AD230:AI230=AY230,COLUMN(AD230:AI230)-COLUMN(AD230)+1),COUNTIF(AP230:AQ230,AY230))),0)</f>
        <v>0</v>
      </c>
      <c r="AY230" s="72" t="n">
        <f aca="false">IFERROR(LARGE(AD230:AI230,2),0)</f>
        <v>0</v>
      </c>
      <c r="AZ230" s="73" t="n">
        <f aca="false">IFERROR(INDEX(AJ230:AO230,SMALL(IF(AD230:AI230=AY230,COLUMN(AD230:AI230)-COLUMN(AD230)+1),COUNTIF(AP230:AQ230,AY230))),0)</f>
        <v>0</v>
      </c>
      <c r="BA230" s="74" t="n">
        <f aca="false">IFERROR(INDEX(X230:AC230,SMALL(IF(AD230:AI230=BB230,COLUMN(AD230:AI230)-COLUMN(AD230)+1),COUNTIF(AP230:AR230,BB230))),0)</f>
        <v>0</v>
      </c>
      <c r="BB230" s="74" t="n">
        <f aca="false">IFERROR(LARGE(AD230:AI230,3),0)</f>
        <v>0</v>
      </c>
      <c r="BC230" s="74" t="n">
        <f aca="false">IFERROR(INDEX(AJ230:AO230,SMALL(IF(AD230:AI230=BB230,COLUMN(AD230:AI230)-COLUMN(AD230)+1),COUNTIF(AP230:AR230,BB230))),0)</f>
        <v>0</v>
      </c>
      <c r="BD230" s="75" t="n">
        <f aca="false">IFERROR(INDEX(X230:AC230,SMALL(IF(AD230:AI230=BE230,COLUMN(AD230:AI230)-COLUMN(AD230)+1),COUNTIF(AP230:AS230,BE230))),0)</f>
        <v>0</v>
      </c>
      <c r="BE230" s="75" t="n">
        <f aca="false">IFERROR(LARGE(AD230:AI230,4),0)</f>
        <v>0</v>
      </c>
      <c r="BF230" s="75" t="n">
        <f aca="false">IFERROR(INDEX(AJ230:AO230,SMALL(IF(AD230:AI230=BE230,COLUMN(AD230:AI230)-COLUMN(AD230)+1),COUNTIF(AP230:AS230,BE230))),0)</f>
        <v>0</v>
      </c>
      <c r="BG230" s="76" t="n">
        <f aca="false">IFERROR(INDEX(X230:AC230,SMALL(IF(AD230:AI230=BH230,COLUMN(AD230:AI230)-COLUMN(AD230)+1),COUNTIF(AP230:AT230,BH230))),0)</f>
        <v>0</v>
      </c>
      <c r="BH230" s="76" t="n">
        <f aca="false">IFERROR(LARGE(AD230:AI230,5),0)</f>
        <v>0</v>
      </c>
      <c r="BI230" s="76" t="n">
        <f aca="false">IFERROR(INDEX(AJ230:AO230,SMALL(IF(AD230:AI230=BH230,COLUMN(AD230:AI230)-COLUMN(AD230)+1),COUNTIF(AP230:AT230,BH230))),0)</f>
        <v>0</v>
      </c>
      <c r="BJ230" s="77" t="n">
        <f aca="false">IF(COUNTIF(AD230:AI230,0)=0,IF(COUNTIFS(AD230:AI230,"*F*")=0,SUM(LARGE(AD230:AI230,{1,2,3,4,5})),IF(COUNTIFS(AD230:AI230,"*F*")=1,SUM(LARGE(AD230:AI230,{1,2,3,4,5})),IF(COUNTIFS(AD230:AI230,"*F*")=2,"C",IF(COUNTIFS(AD230:AI230,"*F*")&gt;2,"F")))),IF(COUNTIFS(AD230:AH230,"*F*")=0,SUM(AD230:AH230),IF(COUNTIFS(AD230:AH230,"*F*")=1,"C",IF(COUNTIFS(AD230:AH230,"*F*")&gt;=2,"F"))))</f>
        <v>0</v>
      </c>
      <c r="BK230" s="78" t="n">
        <f aca="false">IFERROR(BJ230/5,BJ230)</f>
        <v>0</v>
      </c>
    </row>
    <row r="231" customFormat="false" ht="15" hidden="false" customHeight="false" outlineLevel="0" collapsed="false">
      <c r="A231" s="64" t="n">
        <v>229</v>
      </c>
      <c r="B231" s="65" t="s">
        <v>12</v>
      </c>
      <c r="C231" s="79"/>
      <c r="D231" s="79"/>
      <c r="E231" s="50"/>
      <c r="F231" s="44"/>
      <c r="G231" s="44"/>
      <c r="H231" s="44"/>
      <c r="I231" s="44"/>
      <c r="J231" s="44"/>
      <c r="K231" s="44"/>
      <c r="L231" s="44"/>
      <c r="M231" s="44"/>
      <c r="N231" s="44"/>
      <c r="O231" s="44"/>
      <c r="P231" s="44"/>
      <c r="Q231" s="44"/>
      <c r="R231" s="44"/>
      <c r="S231" s="44"/>
      <c r="T231" s="44"/>
      <c r="U231" s="44"/>
      <c r="V231" s="44"/>
      <c r="W231" s="44"/>
      <c r="X231" s="67" t="n">
        <f aca="false">F231</f>
        <v>0</v>
      </c>
      <c r="Y231" s="67" t="n">
        <f aca="false">I231</f>
        <v>0</v>
      </c>
      <c r="Z231" s="67" t="n">
        <f aca="false">L231</f>
        <v>0</v>
      </c>
      <c r="AA231" s="67" t="n">
        <f aca="false">O231</f>
        <v>0</v>
      </c>
      <c r="AB231" s="67" t="n">
        <f aca="false">R231</f>
        <v>0</v>
      </c>
      <c r="AC231" s="67" t="n">
        <f aca="false">U231</f>
        <v>0</v>
      </c>
      <c r="AD231" s="68" t="n">
        <f aca="false">G231</f>
        <v>0</v>
      </c>
      <c r="AE231" s="68" t="n">
        <f aca="false">J231</f>
        <v>0</v>
      </c>
      <c r="AF231" s="68" t="n">
        <f aca="false">M231</f>
        <v>0</v>
      </c>
      <c r="AG231" s="68" t="n">
        <f aca="false">P231</f>
        <v>0</v>
      </c>
      <c r="AH231" s="68" t="n">
        <f aca="false">S231</f>
        <v>0</v>
      </c>
      <c r="AI231" s="68" t="n">
        <f aca="false">V231</f>
        <v>0</v>
      </c>
      <c r="AJ231" s="69" t="n">
        <f aca="false">H231</f>
        <v>0</v>
      </c>
      <c r="AK231" s="69" t="n">
        <f aca="false">K231</f>
        <v>0</v>
      </c>
      <c r="AL231" s="69" t="n">
        <f aca="false">N231</f>
        <v>0</v>
      </c>
      <c r="AM231" s="69" t="n">
        <f aca="false">Q231</f>
        <v>0</v>
      </c>
      <c r="AN231" s="69" t="n">
        <f aca="false">T231</f>
        <v>0</v>
      </c>
      <c r="AO231" s="69" t="n">
        <f aca="false">W231</f>
        <v>0</v>
      </c>
      <c r="AP231" s="70" t="n">
        <f aca="false">IFERROR(LARGE(AD231:AI231,1),0)</f>
        <v>0</v>
      </c>
      <c r="AQ231" s="70" t="n">
        <f aca="false">IFERROR(LARGE(AD231:AI231,2),0)</f>
        <v>0</v>
      </c>
      <c r="AR231" s="70" t="n">
        <f aca="false">IFERROR(LARGE(AD231:AI231,3),0)</f>
        <v>0</v>
      </c>
      <c r="AS231" s="70" t="n">
        <f aca="false">IFERROR(LARGE(AD231:AI231,4),0)</f>
        <v>0</v>
      </c>
      <c r="AT231" s="70" t="n">
        <f aca="false">IFERROR(LARGE(AD231:AI231,5),0)</f>
        <v>0</v>
      </c>
      <c r="AU231" s="71" t="n">
        <f aca="false">IFERROR(INDEX(X231:AC231,SMALL(IF(AD231:AI231=AV231,COLUMN(AD231:AI231)-COLUMN(AD231)+1),COUNTIF(AP231:AP231,AV231))),0)</f>
        <v>0</v>
      </c>
      <c r="AV231" s="71" t="n">
        <f aca="false">IFERROR(LARGE(AD231:AI231,1),0)</f>
        <v>0</v>
      </c>
      <c r="AW231" s="71" t="n">
        <f aca="false">IFERROR(INDEX(AJ231:AO231,SMALL(IF(AD231:AI231=AV231,COLUMN(AD231:AI231)-COLUMN(AD231)+1),COUNTIF(AP231:AP231,AV231))),0)</f>
        <v>0</v>
      </c>
      <c r="AX231" s="72" t="n">
        <f aca="false">IFERROR(INDEX(X231:AC231,SMALL(IF(AD231:AI231=AY231,COLUMN(AD231:AI231)-COLUMN(AD231)+1),COUNTIF(AP231:AQ231,AY231))),0)</f>
        <v>0</v>
      </c>
      <c r="AY231" s="72" t="n">
        <f aca="false">IFERROR(LARGE(AD231:AI231,2),0)</f>
        <v>0</v>
      </c>
      <c r="AZ231" s="73" t="n">
        <f aca="false">IFERROR(INDEX(AJ231:AO231,SMALL(IF(AD231:AI231=AY231,COLUMN(AD231:AI231)-COLUMN(AD231)+1),COUNTIF(AP231:AQ231,AY231))),0)</f>
        <v>0</v>
      </c>
      <c r="BA231" s="74" t="n">
        <f aca="false">IFERROR(INDEX(X231:AC231,SMALL(IF(AD231:AI231=BB231,COLUMN(AD231:AI231)-COLUMN(AD231)+1),COUNTIF(AP231:AR231,BB231))),0)</f>
        <v>0</v>
      </c>
      <c r="BB231" s="74" t="n">
        <f aca="false">IFERROR(LARGE(AD231:AI231,3),0)</f>
        <v>0</v>
      </c>
      <c r="BC231" s="74" t="n">
        <f aca="false">IFERROR(INDEX(AJ231:AO231,SMALL(IF(AD231:AI231=BB231,COLUMN(AD231:AI231)-COLUMN(AD231)+1),COUNTIF(AP231:AR231,BB231))),0)</f>
        <v>0</v>
      </c>
      <c r="BD231" s="75" t="n">
        <f aca="false">IFERROR(INDEX(X231:AC231,SMALL(IF(AD231:AI231=BE231,COLUMN(AD231:AI231)-COLUMN(AD231)+1),COUNTIF(AP231:AS231,BE231))),0)</f>
        <v>0</v>
      </c>
      <c r="BE231" s="75" t="n">
        <f aca="false">IFERROR(LARGE(AD231:AI231,4),0)</f>
        <v>0</v>
      </c>
      <c r="BF231" s="75" t="n">
        <f aca="false">IFERROR(INDEX(AJ231:AO231,SMALL(IF(AD231:AI231=BE231,COLUMN(AD231:AI231)-COLUMN(AD231)+1),COUNTIF(AP231:AS231,BE231))),0)</f>
        <v>0</v>
      </c>
      <c r="BG231" s="76" t="n">
        <f aca="false">IFERROR(INDEX(X231:AC231,SMALL(IF(AD231:AI231=BH231,COLUMN(AD231:AI231)-COLUMN(AD231)+1),COUNTIF(AP231:AT231,BH231))),0)</f>
        <v>0</v>
      </c>
      <c r="BH231" s="76" t="n">
        <f aca="false">IFERROR(LARGE(AD231:AI231,5),0)</f>
        <v>0</v>
      </c>
      <c r="BI231" s="76" t="n">
        <f aca="false">IFERROR(INDEX(AJ231:AO231,SMALL(IF(AD231:AI231=BH231,COLUMN(AD231:AI231)-COLUMN(AD231)+1),COUNTIF(AP231:AT231,BH231))),0)</f>
        <v>0</v>
      </c>
      <c r="BJ231" s="77" t="n">
        <f aca="false">IF(COUNTIF(AD231:AI231,0)=0,IF(COUNTIFS(AD231:AI231,"*F*")=0,SUM(LARGE(AD231:AI231,{1,2,3,4,5})),IF(COUNTIFS(AD231:AI231,"*F*")=1,SUM(LARGE(AD231:AI231,{1,2,3,4,5})),IF(COUNTIFS(AD231:AI231,"*F*")=2,"C",IF(COUNTIFS(AD231:AI231,"*F*")&gt;2,"F")))),IF(COUNTIFS(AD231:AH231,"*F*")=0,SUM(AD231:AH231),IF(COUNTIFS(AD231:AH231,"*F*")=1,"C",IF(COUNTIFS(AD231:AH231,"*F*")&gt;=2,"F"))))</f>
        <v>0</v>
      </c>
      <c r="BK231" s="78" t="n">
        <f aca="false">IFERROR(BJ231/5,BJ231)</f>
        <v>0</v>
      </c>
    </row>
    <row r="232" customFormat="false" ht="15" hidden="false" customHeight="false" outlineLevel="0" collapsed="false">
      <c r="A232" s="64" t="n">
        <v>230</v>
      </c>
      <c r="B232" s="65" t="s">
        <v>12</v>
      </c>
      <c r="C232" s="79"/>
      <c r="D232" s="79"/>
      <c r="E232" s="50"/>
      <c r="F232" s="44"/>
      <c r="G232" s="44"/>
      <c r="H232" s="44"/>
      <c r="I232" s="44"/>
      <c r="J232" s="44"/>
      <c r="K232" s="44"/>
      <c r="L232" s="44"/>
      <c r="M232" s="44"/>
      <c r="N232" s="44"/>
      <c r="O232" s="44"/>
      <c r="P232" s="44"/>
      <c r="Q232" s="44"/>
      <c r="R232" s="44"/>
      <c r="S232" s="44"/>
      <c r="T232" s="44"/>
      <c r="U232" s="44"/>
      <c r="V232" s="44"/>
      <c r="W232" s="44"/>
      <c r="X232" s="67" t="n">
        <f aca="false">F232</f>
        <v>0</v>
      </c>
      <c r="Y232" s="67" t="n">
        <f aca="false">I232</f>
        <v>0</v>
      </c>
      <c r="Z232" s="67" t="n">
        <f aca="false">L232</f>
        <v>0</v>
      </c>
      <c r="AA232" s="67" t="n">
        <f aca="false">O232</f>
        <v>0</v>
      </c>
      <c r="AB232" s="67" t="n">
        <f aca="false">R232</f>
        <v>0</v>
      </c>
      <c r="AC232" s="67" t="n">
        <f aca="false">U232</f>
        <v>0</v>
      </c>
      <c r="AD232" s="68" t="n">
        <f aca="false">G232</f>
        <v>0</v>
      </c>
      <c r="AE232" s="68" t="n">
        <f aca="false">J232</f>
        <v>0</v>
      </c>
      <c r="AF232" s="68" t="n">
        <f aca="false">M232</f>
        <v>0</v>
      </c>
      <c r="AG232" s="68" t="n">
        <f aca="false">P232</f>
        <v>0</v>
      </c>
      <c r="AH232" s="68" t="n">
        <f aca="false">S232</f>
        <v>0</v>
      </c>
      <c r="AI232" s="68" t="n">
        <f aca="false">V232</f>
        <v>0</v>
      </c>
      <c r="AJ232" s="69" t="n">
        <f aca="false">H232</f>
        <v>0</v>
      </c>
      <c r="AK232" s="69" t="n">
        <f aca="false">K232</f>
        <v>0</v>
      </c>
      <c r="AL232" s="69" t="n">
        <f aca="false">N232</f>
        <v>0</v>
      </c>
      <c r="AM232" s="69" t="n">
        <f aca="false">Q232</f>
        <v>0</v>
      </c>
      <c r="AN232" s="69" t="n">
        <f aca="false">T232</f>
        <v>0</v>
      </c>
      <c r="AO232" s="69" t="n">
        <f aca="false">W232</f>
        <v>0</v>
      </c>
      <c r="AP232" s="70" t="n">
        <f aca="false">IFERROR(LARGE(AD232:AI232,1),0)</f>
        <v>0</v>
      </c>
      <c r="AQ232" s="70" t="n">
        <f aca="false">IFERROR(LARGE(AD232:AI232,2),0)</f>
        <v>0</v>
      </c>
      <c r="AR232" s="70" t="n">
        <f aca="false">IFERROR(LARGE(AD232:AI232,3),0)</f>
        <v>0</v>
      </c>
      <c r="AS232" s="70" t="n">
        <f aca="false">IFERROR(LARGE(AD232:AI232,4),0)</f>
        <v>0</v>
      </c>
      <c r="AT232" s="70" t="n">
        <f aca="false">IFERROR(LARGE(AD232:AI232,5),0)</f>
        <v>0</v>
      </c>
      <c r="AU232" s="71" t="n">
        <f aca="false">IFERROR(INDEX(X232:AC232,SMALL(IF(AD232:AI232=AV232,COLUMN(AD232:AI232)-COLUMN(AD232)+1),COUNTIF(AP232:AP232,AV232))),0)</f>
        <v>0</v>
      </c>
      <c r="AV232" s="71" t="n">
        <f aca="false">IFERROR(LARGE(AD232:AI232,1),0)</f>
        <v>0</v>
      </c>
      <c r="AW232" s="71" t="n">
        <f aca="false">IFERROR(INDEX(AJ232:AO232,SMALL(IF(AD232:AI232=AV232,COLUMN(AD232:AI232)-COLUMN(AD232)+1),COUNTIF(AP232:AP232,AV232))),0)</f>
        <v>0</v>
      </c>
      <c r="AX232" s="72" t="n">
        <f aca="false">IFERROR(INDEX(X232:AC232,SMALL(IF(AD232:AI232=AY232,COLUMN(AD232:AI232)-COLUMN(AD232)+1),COUNTIF(AP232:AQ232,AY232))),0)</f>
        <v>0</v>
      </c>
      <c r="AY232" s="72" t="n">
        <f aca="false">IFERROR(LARGE(AD232:AI232,2),0)</f>
        <v>0</v>
      </c>
      <c r="AZ232" s="73" t="n">
        <f aca="false">IFERROR(INDEX(AJ232:AO232,SMALL(IF(AD232:AI232=AY232,COLUMN(AD232:AI232)-COLUMN(AD232)+1),COUNTIF(AP232:AQ232,AY232))),0)</f>
        <v>0</v>
      </c>
      <c r="BA232" s="74" t="n">
        <f aca="false">IFERROR(INDEX(X232:AC232,SMALL(IF(AD232:AI232=BB232,COLUMN(AD232:AI232)-COLUMN(AD232)+1),COUNTIF(AP232:AR232,BB232))),0)</f>
        <v>0</v>
      </c>
      <c r="BB232" s="74" t="n">
        <f aca="false">IFERROR(LARGE(AD232:AI232,3),0)</f>
        <v>0</v>
      </c>
      <c r="BC232" s="74" t="n">
        <f aca="false">IFERROR(INDEX(AJ232:AO232,SMALL(IF(AD232:AI232=BB232,COLUMN(AD232:AI232)-COLUMN(AD232)+1),COUNTIF(AP232:AR232,BB232))),0)</f>
        <v>0</v>
      </c>
      <c r="BD232" s="75" t="n">
        <f aca="false">IFERROR(INDEX(X232:AC232,SMALL(IF(AD232:AI232=BE232,COLUMN(AD232:AI232)-COLUMN(AD232)+1),COUNTIF(AP232:AS232,BE232))),0)</f>
        <v>0</v>
      </c>
      <c r="BE232" s="75" t="n">
        <f aca="false">IFERROR(LARGE(AD232:AI232,4),0)</f>
        <v>0</v>
      </c>
      <c r="BF232" s="75" t="n">
        <f aca="false">IFERROR(INDEX(AJ232:AO232,SMALL(IF(AD232:AI232=BE232,COLUMN(AD232:AI232)-COLUMN(AD232)+1),COUNTIF(AP232:AS232,BE232))),0)</f>
        <v>0</v>
      </c>
      <c r="BG232" s="76" t="n">
        <f aca="false">IFERROR(INDEX(X232:AC232,SMALL(IF(AD232:AI232=BH232,COLUMN(AD232:AI232)-COLUMN(AD232)+1),COUNTIF(AP232:AT232,BH232))),0)</f>
        <v>0</v>
      </c>
      <c r="BH232" s="76" t="n">
        <f aca="false">IFERROR(LARGE(AD232:AI232,5),0)</f>
        <v>0</v>
      </c>
      <c r="BI232" s="76" t="n">
        <f aca="false">IFERROR(INDEX(AJ232:AO232,SMALL(IF(AD232:AI232=BH232,COLUMN(AD232:AI232)-COLUMN(AD232)+1),COUNTIF(AP232:AT232,BH232))),0)</f>
        <v>0</v>
      </c>
      <c r="BJ232" s="77" t="n">
        <f aca="false">IF(COUNTIF(AD232:AI232,0)=0,IF(COUNTIFS(AD232:AI232,"*F*")=0,SUM(LARGE(AD232:AI232,{1,2,3,4,5})),IF(COUNTIFS(AD232:AI232,"*F*")=1,SUM(LARGE(AD232:AI232,{1,2,3,4,5})),IF(COUNTIFS(AD232:AI232,"*F*")=2,"C",IF(COUNTIFS(AD232:AI232,"*F*")&gt;2,"F")))),IF(COUNTIFS(AD232:AH232,"*F*")=0,SUM(AD232:AH232),IF(COUNTIFS(AD232:AH232,"*F*")=1,"C",IF(COUNTIFS(AD232:AH232,"*F*")&gt;=2,"F"))))</f>
        <v>0</v>
      </c>
      <c r="BK232" s="78" t="n">
        <f aca="false">IFERROR(BJ232/5,BJ232)</f>
        <v>0</v>
      </c>
    </row>
    <row r="233" customFormat="false" ht="15" hidden="false" customHeight="false" outlineLevel="0" collapsed="false">
      <c r="A233" s="64" t="n">
        <v>231</v>
      </c>
      <c r="B233" s="65" t="s">
        <v>12</v>
      </c>
      <c r="C233" s="79"/>
      <c r="D233" s="79"/>
      <c r="E233" s="50"/>
      <c r="F233" s="44"/>
      <c r="G233" s="44"/>
      <c r="H233" s="44"/>
      <c r="I233" s="44"/>
      <c r="J233" s="44"/>
      <c r="K233" s="44"/>
      <c r="L233" s="44"/>
      <c r="M233" s="44"/>
      <c r="N233" s="44"/>
      <c r="O233" s="44"/>
      <c r="P233" s="44"/>
      <c r="Q233" s="44"/>
      <c r="R233" s="44"/>
      <c r="S233" s="44"/>
      <c r="T233" s="44"/>
      <c r="U233" s="44"/>
      <c r="V233" s="44"/>
      <c r="W233" s="44"/>
      <c r="X233" s="67" t="n">
        <f aca="false">F233</f>
        <v>0</v>
      </c>
      <c r="Y233" s="67" t="n">
        <f aca="false">I233</f>
        <v>0</v>
      </c>
      <c r="Z233" s="67" t="n">
        <f aca="false">L233</f>
        <v>0</v>
      </c>
      <c r="AA233" s="67" t="n">
        <f aca="false">O233</f>
        <v>0</v>
      </c>
      <c r="AB233" s="67" t="n">
        <f aca="false">R233</f>
        <v>0</v>
      </c>
      <c r="AC233" s="67" t="n">
        <f aca="false">U233</f>
        <v>0</v>
      </c>
      <c r="AD233" s="68" t="n">
        <f aca="false">G233</f>
        <v>0</v>
      </c>
      <c r="AE233" s="68" t="n">
        <f aca="false">J233</f>
        <v>0</v>
      </c>
      <c r="AF233" s="68" t="n">
        <f aca="false">M233</f>
        <v>0</v>
      </c>
      <c r="AG233" s="68" t="n">
        <f aca="false">P233</f>
        <v>0</v>
      </c>
      <c r="AH233" s="68" t="n">
        <f aca="false">S233</f>
        <v>0</v>
      </c>
      <c r="AI233" s="68" t="n">
        <f aca="false">V233</f>
        <v>0</v>
      </c>
      <c r="AJ233" s="69" t="n">
        <f aca="false">H233</f>
        <v>0</v>
      </c>
      <c r="AK233" s="69" t="n">
        <f aca="false">K233</f>
        <v>0</v>
      </c>
      <c r="AL233" s="69" t="n">
        <f aca="false">N233</f>
        <v>0</v>
      </c>
      <c r="AM233" s="69" t="n">
        <f aca="false">Q233</f>
        <v>0</v>
      </c>
      <c r="AN233" s="69" t="n">
        <f aca="false">T233</f>
        <v>0</v>
      </c>
      <c r="AO233" s="69" t="n">
        <f aca="false">W233</f>
        <v>0</v>
      </c>
      <c r="AP233" s="70" t="n">
        <f aca="false">IFERROR(LARGE(AD233:AI233,1),0)</f>
        <v>0</v>
      </c>
      <c r="AQ233" s="70" t="n">
        <f aca="false">IFERROR(LARGE(AD233:AI233,2),0)</f>
        <v>0</v>
      </c>
      <c r="AR233" s="70" t="n">
        <f aca="false">IFERROR(LARGE(AD233:AI233,3),0)</f>
        <v>0</v>
      </c>
      <c r="AS233" s="70" t="n">
        <f aca="false">IFERROR(LARGE(AD233:AI233,4),0)</f>
        <v>0</v>
      </c>
      <c r="AT233" s="70" t="n">
        <f aca="false">IFERROR(LARGE(AD233:AI233,5),0)</f>
        <v>0</v>
      </c>
      <c r="AU233" s="71" t="n">
        <f aca="false">IFERROR(INDEX(X233:AC233,SMALL(IF(AD233:AI233=AV233,COLUMN(AD233:AI233)-COLUMN(AD233)+1),COUNTIF(AP233:AP233,AV233))),0)</f>
        <v>0</v>
      </c>
      <c r="AV233" s="71" t="n">
        <f aca="false">IFERROR(LARGE(AD233:AI233,1),0)</f>
        <v>0</v>
      </c>
      <c r="AW233" s="71" t="n">
        <f aca="false">IFERROR(INDEX(AJ233:AO233,SMALL(IF(AD233:AI233=AV233,COLUMN(AD233:AI233)-COLUMN(AD233)+1),COUNTIF(AP233:AP233,AV233))),0)</f>
        <v>0</v>
      </c>
      <c r="AX233" s="72" t="n">
        <f aca="false">IFERROR(INDEX(X233:AC233,SMALL(IF(AD233:AI233=AY233,COLUMN(AD233:AI233)-COLUMN(AD233)+1),COUNTIF(AP233:AQ233,AY233))),0)</f>
        <v>0</v>
      </c>
      <c r="AY233" s="72" t="n">
        <f aca="false">IFERROR(LARGE(AD233:AI233,2),0)</f>
        <v>0</v>
      </c>
      <c r="AZ233" s="73" t="n">
        <f aca="false">IFERROR(INDEX(AJ233:AO233,SMALL(IF(AD233:AI233=AY233,COLUMN(AD233:AI233)-COLUMN(AD233)+1),COUNTIF(AP233:AQ233,AY233))),0)</f>
        <v>0</v>
      </c>
      <c r="BA233" s="74" t="n">
        <f aca="false">IFERROR(INDEX(X233:AC233,SMALL(IF(AD233:AI233=BB233,COLUMN(AD233:AI233)-COLUMN(AD233)+1),COUNTIF(AP233:AR233,BB233))),0)</f>
        <v>0</v>
      </c>
      <c r="BB233" s="74" t="n">
        <f aca="false">IFERROR(LARGE(AD233:AI233,3),0)</f>
        <v>0</v>
      </c>
      <c r="BC233" s="74" t="n">
        <f aca="false">IFERROR(INDEX(AJ233:AO233,SMALL(IF(AD233:AI233=BB233,COLUMN(AD233:AI233)-COLUMN(AD233)+1),COUNTIF(AP233:AR233,BB233))),0)</f>
        <v>0</v>
      </c>
      <c r="BD233" s="75" t="n">
        <f aca="false">IFERROR(INDEX(X233:AC233,SMALL(IF(AD233:AI233=BE233,COLUMN(AD233:AI233)-COLUMN(AD233)+1),COUNTIF(AP233:AS233,BE233))),0)</f>
        <v>0</v>
      </c>
      <c r="BE233" s="75" t="n">
        <f aca="false">IFERROR(LARGE(AD233:AI233,4),0)</f>
        <v>0</v>
      </c>
      <c r="BF233" s="75" t="n">
        <f aca="false">IFERROR(INDEX(AJ233:AO233,SMALL(IF(AD233:AI233=BE233,COLUMN(AD233:AI233)-COLUMN(AD233)+1),COUNTIF(AP233:AS233,BE233))),0)</f>
        <v>0</v>
      </c>
      <c r="BG233" s="76" t="n">
        <f aca="false">IFERROR(INDEX(X233:AC233,SMALL(IF(AD233:AI233=BH233,COLUMN(AD233:AI233)-COLUMN(AD233)+1),COUNTIF(AP233:AT233,BH233))),0)</f>
        <v>0</v>
      </c>
      <c r="BH233" s="76" t="n">
        <f aca="false">IFERROR(LARGE(AD233:AI233,5),0)</f>
        <v>0</v>
      </c>
      <c r="BI233" s="76" t="n">
        <f aca="false">IFERROR(INDEX(AJ233:AO233,SMALL(IF(AD233:AI233=BH233,COLUMN(AD233:AI233)-COLUMN(AD233)+1),COUNTIF(AP233:AT233,BH233))),0)</f>
        <v>0</v>
      </c>
      <c r="BJ233" s="77" t="n">
        <f aca="false">IF(COUNTIF(AD233:AI233,0)=0,IF(COUNTIFS(AD233:AI233,"*F*")=0,SUM(LARGE(AD233:AI233,{1,2,3,4,5})),IF(COUNTIFS(AD233:AI233,"*F*")=1,SUM(LARGE(AD233:AI233,{1,2,3,4,5})),IF(COUNTIFS(AD233:AI233,"*F*")=2,"C",IF(COUNTIFS(AD233:AI233,"*F*")&gt;2,"F")))),IF(COUNTIFS(AD233:AH233,"*F*")=0,SUM(AD233:AH233),IF(COUNTIFS(AD233:AH233,"*F*")=1,"C",IF(COUNTIFS(AD233:AH233,"*F*")&gt;=2,"F"))))</f>
        <v>0</v>
      </c>
      <c r="BK233" s="78" t="n">
        <f aca="false">IFERROR(BJ233/5,BJ233)</f>
        <v>0</v>
      </c>
    </row>
    <row r="234" customFormat="false" ht="15" hidden="false" customHeight="false" outlineLevel="0" collapsed="false">
      <c r="A234" s="64" t="n">
        <v>232</v>
      </c>
      <c r="B234" s="65" t="s">
        <v>12</v>
      </c>
      <c r="C234" s="79"/>
      <c r="D234" s="79"/>
      <c r="E234" s="50"/>
      <c r="F234" s="44"/>
      <c r="G234" s="44"/>
      <c r="H234" s="44"/>
      <c r="I234" s="44"/>
      <c r="J234" s="44"/>
      <c r="K234" s="44"/>
      <c r="L234" s="44"/>
      <c r="M234" s="44"/>
      <c r="N234" s="44"/>
      <c r="O234" s="44"/>
      <c r="P234" s="44"/>
      <c r="Q234" s="44"/>
      <c r="R234" s="44"/>
      <c r="S234" s="44"/>
      <c r="T234" s="44"/>
      <c r="U234" s="44"/>
      <c r="V234" s="44"/>
      <c r="W234" s="44"/>
      <c r="X234" s="67" t="n">
        <f aca="false">F234</f>
        <v>0</v>
      </c>
      <c r="Y234" s="67" t="n">
        <f aca="false">I234</f>
        <v>0</v>
      </c>
      <c r="Z234" s="67" t="n">
        <f aca="false">L234</f>
        <v>0</v>
      </c>
      <c r="AA234" s="67" t="n">
        <f aca="false">O234</f>
        <v>0</v>
      </c>
      <c r="AB234" s="67" t="n">
        <f aca="false">R234</f>
        <v>0</v>
      </c>
      <c r="AC234" s="67" t="n">
        <f aca="false">U234</f>
        <v>0</v>
      </c>
      <c r="AD234" s="68" t="n">
        <f aca="false">G234</f>
        <v>0</v>
      </c>
      <c r="AE234" s="68" t="n">
        <f aca="false">J234</f>
        <v>0</v>
      </c>
      <c r="AF234" s="68" t="n">
        <f aca="false">M234</f>
        <v>0</v>
      </c>
      <c r="AG234" s="68" t="n">
        <f aca="false">P234</f>
        <v>0</v>
      </c>
      <c r="AH234" s="68" t="n">
        <f aca="false">S234</f>
        <v>0</v>
      </c>
      <c r="AI234" s="68" t="n">
        <f aca="false">V234</f>
        <v>0</v>
      </c>
      <c r="AJ234" s="69" t="n">
        <f aca="false">H234</f>
        <v>0</v>
      </c>
      <c r="AK234" s="69" t="n">
        <f aca="false">K234</f>
        <v>0</v>
      </c>
      <c r="AL234" s="69" t="n">
        <f aca="false">N234</f>
        <v>0</v>
      </c>
      <c r="AM234" s="69" t="n">
        <f aca="false">Q234</f>
        <v>0</v>
      </c>
      <c r="AN234" s="69" t="n">
        <f aca="false">T234</f>
        <v>0</v>
      </c>
      <c r="AO234" s="69" t="n">
        <f aca="false">W234</f>
        <v>0</v>
      </c>
      <c r="AP234" s="70" t="n">
        <f aca="false">IFERROR(LARGE(AD234:AI234,1),0)</f>
        <v>0</v>
      </c>
      <c r="AQ234" s="70" t="n">
        <f aca="false">IFERROR(LARGE(AD234:AI234,2),0)</f>
        <v>0</v>
      </c>
      <c r="AR234" s="70" t="n">
        <f aca="false">IFERROR(LARGE(AD234:AI234,3),0)</f>
        <v>0</v>
      </c>
      <c r="AS234" s="70" t="n">
        <f aca="false">IFERROR(LARGE(AD234:AI234,4),0)</f>
        <v>0</v>
      </c>
      <c r="AT234" s="70" t="n">
        <f aca="false">IFERROR(LARGE(AD234:AI234,5),0)</f>
        <v>0</v>
      </c>
      <c r="AU234" s="71" t="n">
        <f aca="false">IFERROR(INDEX(X234:AC234,SMALL(IF(AD234:AI234=AV234,COLUMN(AD234:AI234)-COLUMN(AD234)+1),COUNTIF(AP234:AP234,AV234))),0)</f>
        <v>0</v>
      </c>
      <c r="AV234" s="71" t="n">
        <f aca="false">IFERROR(LARGE(AD234:AI234,1),0)</f>
        <v>0</v>
      </c>
      <c r="AW234" s="71" t="n">
        <f aca="false">IFERROR(INDEX(AJ234:AO234,SMALL(IF(AD234:AI234=AV234,COLUMN(AD234:AI234)-COLUMN(AD234)+1),COUNTIF(AP234:AP234,AV234))),0)</f>
        <v>0</v>
      </c>
      <c r="AX234" s="72" t="n">
        <f aca="false">IFERROR(INDEX(X234:AC234,SMALL(IF(AD234:AI234=AY234,COLUMN(AD234:AI234)-COLUMN(AD234)+1),COUNTIF(AP234:AQ234,AY234))),0)</f>
        <v>0</v>
      </c>
      <c r="AY234" s="72" t="n">
        <f aca="false">IFERROR(LARGE(AD234:AI234,2),0)</f>
        <v>0</v>
      </c>
      <c r="AZ234" s="73" t="n">
        <f aca="false">IFERROR(INDEX(AJ234:AO234,SMALL(IF(AD234:AI234=AY234,COLUMN(AD234:AI234)-COLUMN(AD234)+1),COUNTIF(AP234:AQ234,AY234))),0)</f>
        <v>0</v>
      </c>
      <c r="BA234" s="74" t="n">
        <f aca="false">IFERROR(INDEX(X234:AC234,SMALL(IF(AD234:AI234=BB234,COLUMN(AD234:AI234)-COLUMN(AD234)+1),COUNTIF(AP234:AR234,BB234))),0)</f>
        <v>0</v>
      </c>
      <c r="BB234" s="74" t="n">
        <f aca="false">IFERROR(LARGE(AD234:AI234,3),0)</f>
        <v>0</v>
      </c>
      <c r="BC234" s="74" t="n">
        <f aca="false">IFERROR(INDEX(AJ234:AO234,SMALL(IF(AD234:AI234=BB234,COLUMN(AD234:AI234)-COLUMN(AD234)+1),COUNTIF(AP234:AR234,BB234))),0)</f>
        <v>0</v>
      </c>
      <c r="BD234" s="75" t="n">
        <f aca="false">IFERROR(INDEX(X234:AC234,SMALL(IF(AD234:AI234=BE234,COLUMN(AD234:AI234)-COLUMN(AD234)+1),COUNTIF(AP234:AS234,BE234))),0)</f>
        <v>0</v>
      </c>
      <c r="BE234" s="75" t="n">
        <f aca="false">IFERROR(LARGE(AD234:AI234,4),0)</f>
        <v>0</v>
      </c>
      <c r="BF234" s="75" t="n">
        <f aca="false">IFERROR(INDEX(AJ234:AO234,SMALL(IF(AD234:AI234=BE234,COLUMN(AD234:AI234)-COLUMN(AD234)+1),COUNTIF(AP234:AS234,BE234))),0)</f>
        <v>0</v>
      </c>
      <c r="BG234" s="76" t="n">
        <f aca="false">IFERROR(INDEX(X234:AC234,SMALL(IF(AD234:AI234=BH234,COLUMN(AD234:AI234)-COLUMN(AD234)+1),COUNTIF(AP234:AT234,BH234))),0)</f>
        <v>0</v>
      </c>
      <c r="BH234" s="76" t="n">
        <f aca="false">IFERROR(LARGE(AD234:AI234,5),0)</f>
        <v>0</v>
      </c>
      <c r="BI234" s="76" t="n">
        <f aca="false">IFERROR(INDEX(AJ234:AO234,SMALL(IF(AD234:AI234=BH234,COLUMN(AD234:AI234)-COLUMN(AD234)+1),COUNTIF(AP234:AT234,BH234))),0)</f>
        <v>0</v>
      </c>
      <c r="BJ234" s="77" t="n">
        <f aca="false">IF(COUNTIF(AD234:AI234,0)=0,IF(COUNTIFS(AD234:AI234,"*F*")=0,SUM(LARGE(AD234:AI234,{1,2,3,4,5})),IF(COUNTIFS(AD234:AI234,"*F*")=1,SUM(LARGE(AD234:AI234,{1,2,3,4,5})),IF(COUNTIFS(AD234:AI234,"*F*")=2,"C",IF(COUNTIFS(AD234:AI234,"*F*")&gt;2,"F")))),IF(COUNTIFS(AD234:AH234,"*F*")=0,SUM(AD234:AH234),IF(COUNTIFS(AD234:AH234,"*F*")=1,"C",IF(COUNTIFS(AD234:AH234,"*F*")&gt;=2,"F"))))</f>
        <v>0</v>
      </c>
      <c r="BK234" s="78" t="n">
        <f aca="false">IFERROR(BJ234/5,BJ234)</f>
        <v>0</v>
      </c>
    </row>
    <row r="235" customFormat="false" ht="15" hidden="false" customHeight="false" outlineLevel="0" collapsed="false">
      <c r="A235" s="64" t="n">
        <v>233</v>
      </c>
      <c r="B235" s="65" t="s">
        <v>12</v>
      </c>
      <c r="C235" s="79"/>
      <c r="D235" s="79"/>
      <c r="E235" s="50"/>
      <c r="F235" s="44"/>
      <c r="G235" s="44"/>
      <c r="H235" s="44"/>
      <c r="I235" s="44"/>
      <c r="J235" s="44"/>
      <c r="K235" s="44"/>
      <c r="L235" s="44"/>
      <c r="M235" s="44"/>
      <c r="N235" s="44"/>
      <c r="O235" s="44"/>
      <c r="P235" s="44"/>
      <c r="Q235" s="44"/>
      <c r="R235" s="44"/>
      <c r="S235" s="44"/>
      <c r="T235" s="44"/>
      <c r="U235" s="44"/>
      <c r="V235" s="44"/>
      <c r="W235" s="44"/>
      <c r="X235" s="67" t="n">
        <f aca="false">F235</f>
        <v>0</v>
      </c>
      <c r="Y235" s="67" t="n">
        <f aca="false">I235</f>
        <v>0</v>
      </c>
      <c r="Z235" s="67" t="n">
        <f aca="false">L235</f>
        <v>0</v>
      </c>
      <c r="AA235" s="67" t="n">
        <f aca="false">O235</f>
        <v>0</v>
      </c>
      <c r="AB235" s="67" t="n">
        <f aca="false">R235</f>
        <v>0</v>
      </c>
      <c r="AC235" s="67" t="n">
        <f aca="false">U235</f>
        <v>0</v>
      </c>
      <c r="AD235" s="68" t="n">
        <f aca="false">G235</f>
        <v>0</v>
      </c>
      <c r="AE235" s="68" t="n">
        <f aca="false">J235</f>
        <v>0</v>
      </c>
      <c r="AF235" s="68" t="n">
        <f aca="false">M235</f>
        <v>0</v>
      </c>
      <c r="AG235" s="68" t="n">
        <f aca="false">P235</f>
        <v>0</v>
      </c>
      <c r="AH235" s="68" t="n">
        <f aca="false">S235</f>
        <v>0</v>
      </c>
      <c r="AI235" s="68" t="n">
        <f aca="false">V235</f>
        <v>0</v>
      </c>
      <c r="AJ235" s="69" t="n">
        <f aca="false">H235</f>
        <v>0</v>
      </c>
      <c r="AK235" s="69" t="n">
        <f aca="false">K235</f>
        <v>0</v>
      </c>
      <c r="AL235" s="69" t="n">
        <f aca="false">N235</f>
        <v>0</v>
      </c>
      <c r="AM235" s="69" t="n">
        <f aca="false">Q235</f>
        <v>0</v>
      </c>
      <c r="AN235" s="69" t="n">
        <f aca="false">T235</f>
        <v>0</v>
      </c>
      <c r="AO235" s="69" t="n">
        <f aca="false">W235</f>
        <v>0</v>
      </c>
      <c r="AP235" s="70" t="n">
        <f aca="false">IFERROR(LARGE(AD235:AI235,1),0)</f>
        <v>0</v>
      </c>
      <c r="AQ235" s="70" t="n">
        <f aca="false">IFERROR(LARGE(AD235:AI235,2),0)</f>
        <v>0</v>
      </c>
      <c r="AR235" s="70" t="n">
        <f aca="false">IFERROR(LARGE(AD235:AI235,3),0)</f>
        <v>0</v>
      </c>
      <c r="AS235" s="70" t="n">
        <f aca="false">IFERROR(LARGE(AD235:AI235,4),0)</f>
        <v>0</v>
      </c>
      <c r="AT235" s="70" t="n">
        <f aca="false">IFERROR(LARGE(AD235:AI235,5),0)</f>
        <v>0</v>
      </c>
      <c r="AU235" s="71" t="n">
        <f aca="false">IFERROR(INDEX(X235:AC235,SMALL(IF(AD235:AI235=AV235,COLUMN(AD235:AI235)-COLUMN(AD235)+1),COUNTIF(AP235:AP235,AV235))),0)</f>
        <v>0</v>
      </c>
      <c r="AV235" s="71" t="n">
        <f aca="false">IFERROR(LARGE(AD235:AI235,1),0)</f>
        <v>0</v>
      </c>
      <c r="AW235" s="71" t="n">
        <f aca="false">IFERROR(INDEX(AJ235:AO235,SMALL(IF(AD235:AI235=AV235,COLUMN(AD235:AI235)-COLUMN(AD235)+1),COUNTIF(AP235:AP235,AV235))),0)</f>
        <v>0</v>
      </c>
      <c r="AX235" s="72" t="n">
        <f aca="false">IFERROR(INDEX(X235:AC235,SMALL(IF(AD235:AI235=AY235,COLUMN(AD235:AI235)-COLUMN(AD235)+1),COUNTIF(AP235:AQ235,AY235))),0)</f>
        <v>0</v>
      </c>
      <c r="AY235" s="72" t="n">
        <f aca="false">IFERROR(LARGE(AD235:AI235,2),0)</f>
        <v>0</v>
      </c>
      <c r="AZ235" s="73" t="n">
        <f aca="false">IFERROR(INDEX(AJ235:AO235,SMALL(IF(AD235:AI235=AY235,COLUMN(AD235:AI235)-COLUMN(AD235)+1),COUNTIF(AP235:AQ235,AY235))),0)</f>
        <v>0</v>
      </c>
      <c r="BA235" s="74" t="n">
        <f aca="false">IFERROR(INDEX(X235:AC235,SMALL(IF(AD235:AI235=BB235,COLUMN(AD235:AI235)-COLUMN(AD235)+1),COUNTIF(AP235:AR235,BB235))),0)</f>
        <v>0</v>
      </c>
      <c r="BB235" s="74" t="n">
        <f aca="false">IFERROR(LARGE(AD235:AI235,3),0)</f>
        <v>0</v>
      </c>
      <c r="BC235" s="74" t="n">
        <f aca="false">IFERROR(INDEX(AJ235:AO235,SMALL(IF(AD235:AI235=BB235,COLUMN(AD235:AI235)-COLUMN(AD235)+1),COUNTIF(AP235:AR235,BB235))),0)</f>
        <v>0</v>
      </c>
      <c r="BD235" s="75" t="n">
        <f aca="false">IFERROR(INDEX(X235:AC235,SMALL(IF(AD235:AI235=BE235,COLUMN(AD235:AI235)-COLUMN(AD235)+1),COUNTIF(AP235:AS235,BE235))),0)</f>
        <v>0</v>
      </c>
      <c r="BE235" s="75" t="n">
        <f aca="false">IFERROR(LARGE(AD235:AI235,4),0)</f>
        <v>0</v>
      </c>
      <c r="BF235" s="75" t="n">
        <f aca="false">IFERROR(INDEX(AJ235:AO235,SMALL(IF(AD235:AI235=BE235,COLUMN(AD235:AI235)-COLUMN(AD235)+1),COUNTIF(AP235:AS235,BE235))),0)</f>
        <v>0</v>
      </c>
      <c r="BG235" s="76" t="n">
        <f aca="false">IFERROR(INDEX(X235:AC235,SMALL(IF(AD235:AI235=BH235,COLUMN(AD235:AI235)-COLUMN(AD235)+1),COUNTIF(AP235:AT235,BH235))),0)</f>
        <v>0</v>
      </c>
      <c r="BH235" s="76" t="n">
        <f aca="false">IFERROR(LARGE(AD235:AI235,5),0)</f>
        <v>0</v>
      </c>
      <c r="BI235" s="76" t="n">
        <f aca="false">IFERROR(INDEX(AJ235:AO235,SMALL(IF(AD235:AI235=BH235,COLUMN(AD235:AI235)-COLUMN(AD235)+1),COUNTIF(AP235:AT235,BH235))),0)</f>
        <v>0</v>
      </c>
      <c r="BJ235" s="77" t="n">
        <f aca="false">IF(COUNTIF(AD235:AI235,0)=0,IF(COUNTIFS(AD235:AI235,"*F*")=0,SUM(LARGE(AD235:AI235,{1,2,3,4,5})),IF(COUNTIFS(AD235:AI235,"*F*")=1,SUM(LARGE(AD235:AI235,{1,2,3,4,5})),IF(COUNTIFS(AD235:AI235,"*F*")=2,"C",IF(COUNTIFS(AD235:AI235,"*F*")&gt;2,"F")))),IF(COUNTIFS(AD235:AH235,"*F*")=0,SUM(AD235:AH235),IF(COUNTIFS(AD235:AH235,"*F*")=1,"C",IF(COUNTIFS(AD235:AH235,"*F*")&gt;=2,"F"))))</f>
        <v>0</v>
      </c>
      <c r="BK235" s="78" t="n">
        <f aca="false">IFERROR(BJ235/5,BJ235)</f>
        <v>0</v>
      </c>
    </row>
    <row r="236" customFormat="false" ht="15" hidden="false" customHeight="false" outlineLevel="0" collapsed="false">
      <c r="A236" s="64" t="n">
        <v>234</v>
      </c>
      <c r="B236" s="65" t="s">
        <v>12</v>
      </c>
      <c r="C236" s="79"/>
      <c r="D236" s="79"/>
      <c r="E236" s="50"/>
      <c r="F236" s="44"/>
      <c r="G236" s="44"/>
      <c r="H236" s="44"/>
      <c r="I236" s="44"/>
      <c r="J236" s="44"/>
      <c r="K236" s="44"/>
      <c r="L236" s="44"/>
      <c r="M236" s="44"/>
      <c r="N236" s="44"/>
      <c r="O236" s="44"/>
      <c r="P236" s="44"/>
      <c r="Q236" s="44"/>
      <c r="R236" s="44"/>
      <c r="S236" s="44"/>
      <c r="T236" s="44"/>
      <c r="U236" s="44"/>
      <c r="V236" s="44"/>
      <c r="W236" s="44"/>
      <c r="X236" s="67" t="n">
        <f aca="false">F236</f>
        <v>0</v>
      </c>
      <c r="Y236" s="67" t="n">
        <f aca="false">I236</f>
        <v>0</v>
      </c>
      <c r="Z236" s="67" t="n">
        <f aca="false">L236</f>
        <v>0</v>
      </c>
      <c r="AA236" s="67" t="n">
        <f aca="false">O236</f>
        <v>0</v>
      </c>
      <c r="AB236" s="67" t="n">
        <f aca="false">R236</f>
        <v>0</v>
      </c>
      <c r="AC236" s="67" t="n">
        <f aca="false">U236</f>
        <v>0</v>
      </c>
      <c r="AD236" s="68" t="n">
        <f aca="false">G236</f>
        <v>0</v>
      </c>
      <c r="AE236" s="68" t="n">
        <f aca="false">J236</f>
        <v>0</v>
      </c>
      <c r="AF236" s="68" t="n">
        <f aca="false">M236</f>
        <v>0</v>
      </c>
      <c r="AG236" s="68" t="n">
        <f aca="false">P236</f>
        <v>0</v>
      </c>
      <c r="AH236" s="68" t="n">
        <f aca="false">S236</f>
        <v>0</v>
      </c>
      <c r="AI236" s="68" t="n">
        <f aca="false">V236</f>
        <v>0</v>
      </c>
      <c r="AJ236" s="69" t="n">
        <f aca="false">H236</f>
        <v>0</v>
      </c>
      <c r="AK236" s="69" t="n">
        <f aca="false">K236</f>
        <v>0</v>
      </c>
      <c r="AL236" s="69" t="n">
        <f aca="false">N236</f>
        <v>0</v>
      </c>
      <c r="AM236" s="69" t="n">
        <f aca="false">Q236</f>
        <v>0</v>
      </c>
      <c r="AN236" s="69" t="n">
        <f aca="false">T236</f>
        <v>0</v>
      </c>
      <c r="AO236" s="69" t="n">
        <f aca="false">W236</f>
        <v>0</v>
      </c>
      <c r="AP236" s="70" t="n">
        <f aca="false">IFERROR(LARGE(AD236:AI236,1),0)</f>
        <v>0</v>
      </c>
      <c r="AQ236" s="70" t="n">
        <f aca="false">IFERROR(LARGE(AD236:AI236,2),0)</f>
        <v>0</v>
      </c>
      <c r="AR236" s="70" t="n">
        <f aca="false">IFERROR(LARGE(AD236:AI236,3),0)</f>
        <v>0</v>
      </c>
      <c r="AS236" s="70" t="n">
        <f aca="false">IFERROR(LARGE(AD236:AI236,4),0)</f>
        <v>0</v>
      </c>
      <c r="AT236" s="70" t="n">
        <f aca="false">IFERROR(LARGE(AD236:AI236,5),0)</f>
        <v>0</v>
      </c>
      <c r="AU236" s="71" t="n">
        <f aca="false">IFERROR(INDEX(X236:AC236,SMALL(IF(AD236:AI236=AV236,COLUMN(AD236:AI236)-COLUMN(AD236)+1),COUNTIF(AP236:AP236,AV236))),0)</f>
        <v>0</v>
      </c>
      <c r="AV236" s="71" t="n">
        <f aca="false">IFERROR(LARGE(AD236:AI236,1),0)</f>
        <v>0</v>
      </c>
      <c r="AW236" s="71" t="n">
        <f aca="false">IFERROR(INDEX(AJ236:AO236,SMALL(IF(AD236:AI236=AV236,COLUMN(AD236:AI236)-COLUMN(AD236)+1),COUNTIF(AP236:AP236,AV236))),0)</f>
        <v>0</v>
      </c>
      <c r="AX236" s="72" t="n">
        <f aca="false">IFERROR(INDEX(X236:AC236,SMALL(IF(AD236:AI236=AY236,COLUMN(AD236:AI236)-COLUMN(AD236)+1),COUNTIF(AP236:AQ236,AY236))),0)</f>
        <v>0</v>
      </c>
      <c r="AY236" s="72" t="n">
        <f aca="false">IFERROR(LARGE(AD236:AI236,2),0)</f>
        <v>0</v>
      </c>
      <c r="AZ236" s="73" t="n">
        <f aca="false">IFERROR(INDEX(AJ236:AO236,SMALL(IF(AD236:AI236=AY236,COLUMN(AD236:AI236)-COLUMN(AD236)+1),COUNTIF(AP236:AQ236,AY236))),0)</f>
        <v>0</v>
      </c>
      <c r="BA236" s="74" t="n">
        <f aca="false">IFERROR(INDEX(X236:AC236,SMALL(IF(AD236:AI236=BB236,COLUMN(AD236:AI236)-COLUMN(AD236)+1),COUNTIF(AP236:AR236,BB236))),0)</f>
        <v>0</v>
      </c>
      <c r="BB236" s="74" t="n">
        <f aca="false">IFERROR(LARGE(AD236:AI236,3),0)</f>
        <v>0</v>
      </c>
      <c r="BC236" s="74" t="n">
        <f aca="false">IFERROR(INDEX(AJ236:AO236,SMALL(IF(AD236:AI236=BB236,COLUMN(AD236:AI236)-COLUMN(AD236)+1),COUNTIF(AP236:AR236,BB236))),0)</f>
        <v>0</v>
      </c>
      <c r="BD236" s="75" t="n">
        <f aca="false">IFERROR(INDEX(X236:AC236,SMALL(IF(AD236:AI236=BE236,COLUMN(AD236:AI236)-COLUMN(AD236)+1),COUNTIF(AP236:AS236,BE236))),0)</f>
        <v>0</v>
      </c>
      <c r="BE236" s="75" t="n">
        <f aca="false">IFERROR(LARGE(AD236:AI236,4),0)</f>
        <v>0</v>
      </c>
      <c r="BF236" s="75" t="n">
        <f aca="false">IFERROR(INDEX(AJ236:AO236,SMALL(IF(AD236:AI236=BE236,COLUMN(AD236:AI236)-COLUMN(AD236)+1),COUNTIF(AP236:AS236,BE236))),0)</f>
        <v>0</v>
      </c>
      <c r="BG236" s="76" t="n">
        <f aca="false">IFERROR(INDEX(X236:AC236,SMALL(IF(AD236:AI236=BH236,COLUMN(AD236:AI236)-COLUMN(AD236)+1),COUNTIF(AP236:AT236,BH236))),0)</f>
        <v>0</v>
      </c>
      <c r="BH236" s="76" t="n">
        <f aca="false">IFERROR(LARGE(AD236:AI236,5),0)</f>
        <v>0</v>
      </c>
      <c r="BI236" s="76" t="n">
        <f aca="false">IFERROR(INDEX(AJ236:AO236,SMALL(IF(AD236:AI236=BH236,COLUMN(AD236:AI236)-COLUMN(AD236)+1),COUNTIF(AP236:AT236,BH236))),0)</f>
        <v>0</v>
      </c>
      <c r="BJ236" s="77" t="n">
        <f aca="false">IF(COUNTIF(AD236:AI236,0)=0,IF(COUNTIFS(AD236:AI236,"*F*")=0,SUM(LARGE(AD236:AI236,{1,2,3,4,5})),IF(COUNTIFS(AD236:AI236,"*F*")=1,SUM(LARGE(AD236:AI236,{1,2,3,4,5})),IF(COUNTIFS(AD236:AI236,"*F*")=2,"C",IF(COUNTIFS(AD236:AI236,"*F*")&gt;2,"F")))),IF(COUNTIFS(AD236:AH236,"*F*")=0,SUM(AD236:AH236),IF(COUNTIFS(AD236:AH236,"*F*")=1,"C",IF(COUNTIFS(AD236:AH236,"*F*")&gt;=2,"F"))))</f>
        <v>0</v>
      </c>
      <c r="BK236" s="78" t="n">
        <f aca="false">IFERROR(BJ236/5,BJ236)</f>
        <v>0</v>
      </c>
    </row>
    <row r="237" customFormat="false" ht="15" hidden="false" customHeight="false" outlineLevel="0" collapsed="false">
      <c r="A237" s="64" t="n">
        <v>235</v>
      </c>
      <c r="B237" s="65" t="s">
        <v>12</v>
      </c>
      <c r="C237" s="79"/>
      <c r="D237" s="79"/>
      <c r="E237" s="50"/>
      <c r="F237" s="44"/>
      <c r="G237" s="44"/>
      <c r="H237" s="44"/>
      <c r="I237" s="44"/>
      <c r="J237" s="44"/>
      <c r="K237" s="44"/>
      <c r="L237" s="44"/>
      <c r="M237" s="44"/>
      <c r="N237" s="44"/>
      <c r="O237" s="44"/>
      <c r="P237" s="44"/>
      <c r="Q237" s="44"/>
      <c r="R237" s="44"/>
      <c r="S237" s="44"/>
      <c r="T237" s="44"/>
      <c r="U237" s="44"/>
      <c r="V237" s="44"/>
      <c r="W237" s="44"/>
      <c r="X237" s="67" t="n">
        <f aca="false">F237</f>
        <v>0</v>
      </c>
      <c r="Y237" s="67" t="n">
        <f aca="false">I237</f>
        <v>0</v>
      </c>
      <c r="Z237" s="67" t="n">
        <f aca="false">L237</f>
        <v>0</v>
      </c>
      <c r="AA237" s="67" t="n">
        <f aca="false">O237</f>
        <v>0</v>
      </c>
      <c r="AB237" s="67" t="n">
        <f aca="false">R237</f>
        <v>0</v>
      </c>
      <c r="AC237" s="67" t="n">
        <f aca="false">U237</f>
        <v>0</v>
      </c>
      <c r="AD237" s="68" t="n">
        <f aca="false">G237</f>
        <v>0</v>
      </c>
      <c r="AE237" s="68" t="n">
        <f aca="false">J237</f>
        <v>0</v>
      </c>
      <c r="AF237" s="68" t="n">
        <f aca="false">M237</f>
        <v>0</v>
      </c>
      <c r="AG237" s="68" t="n">
        <f aca="false">P237</f>
        <v>0</v>
      </c>
      <c r="AH237" s="68" t="n">
        <f aca="false">S237</f>
        <v>0</v>
      </c>
      <c r="AI237" s="68" t="n">
        <f aca="false">V237</f>
        <v>0</v>
      </c>
      <c r="AJ237" s="69" t="n">
        <f aca="false">H237</f>
        <v>0</v>
      </c>
      <c r="AK237" s="69" t="n">
        <f aca="false">K237</f>
        <v>0</v>
      </c>
      <c r="AL237" s="69" t="n">
        <f aca="false">N237</f>
        <v>0</v>
      </c>
      <c r="AM237" s="69" t="n">
        <f aca="false">Q237</f>
        <v>0</v>
      </c>
      <c r="AN237" s="69" t="n">
        <f aca="false">T237</f>
        <v>0</v>
      </c>
      <c r="AO237" s="69" t="n">
        <f aca="false">W237</f>
        <v>0</v>
      </c>
      <c r="AP237" s="70" t="n">
        <f aca="false">IFERROR(LARGE(AD237:AI237,1),0)</f>
        <v>0</v>
      </c>
      <c r="AQ237" s="70" t="n">
        <f aca="false">IFERROR(LARGE(AD237:AI237,2),0)</f>
        <v>0</v>
      </c>
      <c r="AR237" s="70" t="n">
        <f aca="false">IFERROR(LARGE(AD237:AI237,3),0)</f>
        <v>0</v>
      </c>
      <c r="AS237" s="70" t="n">
        <f aca="false">IFERROR(LARGE(AD237:AI237,4),0)</f>
        <v>0</v>
      </c>
      <c r="AT237" s="70" t="n">
        <f aca="false">IFERROR(LARGE(AD237:AI237,5),0)</f>
        <v>0</v>
      </c>
      <c r="AU237" s="71" t="n">
        <f aca="false">IFERROR(INDEX(X237:AC237,SMALL(IF(AD237:AI237=AV237,COLUMN(AD237:AI237)-COLUMN(AD237)+1),COUNTIF(AP237:AP237,AV237))),0)</f>
        <v>0</v>
      </c>
      <c r="AV237" s="71" t="n">
        <f aca="false">IFERROR(LARGE(AD237:AI237,1),0)</f>
        <v>0</v>
      </c>
      <c r="AW237" s="71" t="n">
        <f aca="false">IFERROR(INDEX(AJ237:AO237,SMALL(IF(AD237:AI237=AV237,COLUMN(AD237:AI237)-COLUMN(AD237)+1),COUNTIF(AP237:AP237,AV237))),0)</f>
        <v>0</v>
      </c>
      <c r="AX237" s="72" t="n">
        <f aca="false">IFERROR(INDEX(X237:AC237,SMALL(IF(AD237:AI237=AY237,COLUMN(AD237:AI237)-COLUMN(AD237)+1),COUNTIF(AP237:AQ237,AY237))),0)</f>
        <v>0</v>
      </c>
      <c r="AY237" s="72" t="n">
        <f aca="false">IFERROR(LARGE(AD237:AI237,2),0)</f>
        <v>0</v>
      </c>
      <c r="AZ237" s="73" t="n">
        <f aca="false">IFERROR(INDEX(AJ237:AO237,SMALL(IF(AD237:AI237=AY237,COLUMN(AD237:AI237)-COLUMN(AD237)+1),COUNTIF(AP237:AQ237,AY237))),0)</f>
        <v>0</v>
      </c>
      <c r="BA237" s="74" t="n">
        <f aca="false">IFERROR(INDEX(X237:AC237,SMALL(IF(AD237:AI237=BB237,COLUMN(AD237:AI237)-COLUMN(AD237)+1),COUNTIF(AP237:AR237,BB237))),0)</f>
        <v>0</v>
      </c>
      <c r="BB237" s="74" t="n">
        <f aca="false">IFERROR(LARGE(AD237:AI237,3),0)</f>
        <v>0</v>
      </c>
      <c r="BC237" s="74" t="n">
        <f aca="false">IFERROR(INDEX(AJ237:AO237,SMALL(IF(AD237:AI237=BB237,COLUMN(AD237:AI237)-COLUMN(AD237)+1),COUNTIF(AP237:AR237,BB237))),0)</f>
        <v>0</v>
      </c>
      <c r="BD237" s="75" t="n">
        <f aca="false">IFERROR(INDEX(X237:AC237,SMALL(IF(AD237:AI237=BE237,COLUMN(AD237:AI237)-COLUMN(AD237)+1),COUNTIF(AP237:AS237,BE237))),0)</f>
        <v>0</v>
      </c>
      <c r="BE237" s="75" t="n">
        <f aca="false">IFERROR(LARGE(AD237:AI237,4),0)</f>
        <v>0</v>
      </c>
      <c r="BF237" s="75" t="n">
        <f aca="false">IFERROR(INDEX(AJ237:AO237,SMALL(IF(AD237:AI237=BE237,COLUMN(AD237:AI237)-COLUMN(AD237)+1),COUNTIF(AP237:AS237,BE237))),0)</f>
        <v>0</v>
      </c>
      <c r="BG237" s="76" t="n">
        <f aca="false">IFERROR(INDEX(X237:AC237,SMALL(IF(AD237:AI237=BH237,COLUMN(AD237:AI237)-COLUMN(AD237)+1),COUNTIF(AP237:AT237,BH237))),0)</f>
        <v>0</v>
      </c>
      <c r="BH237" s="76" t="n">
        <f aca="false">IFERROR(LARGE(AD237:AI237,5),0)</f>
        <v>0</v>
      </c>
      <c r="BI237" s="76" t="n">
        <f aca="false">IFERROR(INDEX(AJ237:AO237,SMALL(IF(AD237:AI237=BH237,COLUMN(AD237:AI237)-COLUMN(AD237)+1),COUNTIF(AP237:AT237,BH237))),0)</f>
        <v>0</v>
      </c>
      <c r="BJ237" s="77" t="n">
        <f aca="false">IF(COUNTIF(AD237:AI237,0)=0,IF(COUNTIFS(AD237:AI237,"*F*")=0,SUM(LARGE(AD237:AI237,{1,2,3,4,5})),IF(COUNTIFS(AD237:AI237,"*F*")=1,SUM(LARGE(AD237:AI237,{1,2,3,4,5})),IF(COUNTIFS(AD237:AI237,"*F*")=2,"C",IF(COUNTIFS(AD237:AI237,"*F*")&gt;2,"F")))),IF(COUNTIFS(AD237:AH237,"*F*")=0,SUM(AD237:AH237),IF(COUNTIFS(AD237:AH237,"*F*")=1,"C",IF(COUNTIFS(AD237:AH237,"*F*")&gt;=2,"F"))))</f>
        <v>0</v>
      </c>
      <c r="BK237" s="78" t="n">
        <f aca="false">IFERROR(BJ237/5,BJ237)</f>
        <v>0</v>
      </c>
    </row>
    <row r="238" customFormat="false" ht="15" hidden="false" customHeight="false" outlineLevel="0" collapsed="false">
      <c r="A238" s="64" t="n">
        <v>236</v>
      </c>
      <c r="B238" s="65" t="s">
        <v>12</v>
      </c>
      <c r="C238" s="79"/>
      <c r="D238" s="79"/>
      <c r="E238" s="50"/>
      <c r="F238" s="44"/>
      <c r="G238" s="44"/>
      <c r="H238" s="44"/>
      <c r="I238" s="44"/>
      <c r="J238" s="44"/>
      <c r="K238" s="44"/>
      <c r="L238" s="44"/>
      <c r="M238" s="44"/>
      <c r="N238" s="44"/>
      <c r="O238" s="44"/>
      <c r="P238" s="44"/>
      <c r="Q238" s="44"/>
      <c r="R238" s="44"/>
      <c r="S238" s="44"/>
      <c r="T238" s="44"/>
      <c r="U238" s="44"/>
      <c r="V238" s="44"/>
      <c r="W238" s="44"/>
      <c r="X238" s="67" t="n">
        <f aca="false">F238</f>
        <v>0</v>
      </c>
      <c r="Y238" s="67" t="n">
        <f aca="false">I238</f>
        <v>0</v>
      </c>
      <c r="Z238" s="67" t="n">
        <f aca="false">L238</f>
        <v>0</v>
      </c>
      <c r="AA238" s="67" t="n">
        <f aca="false">O238</f>
        <v>0</v>
      </c>
      <c r="AB238" s="67" t="n">
        <f aca="false">R238</f>
        <v>0</v>
      </c>
      <c r="AC238" s="67" t="n">
        <f aca="false">U238</f>
        <v>0</v>
      </c>
      <c r="AD238" s="68" t="n">
        <f aca="false">G238</f>
        <v>0</v>
      </c>
      <c r="AE238" s="68" t="n">
        <f aca="false">J238</f>
        <v>0</v>
      </c>
      <c r="AF238" s="68" t="n">
        <f aca="false">M238</f>
        <v>0</v>
      </c>
      <c r="AG238" s="68" t="n">
        <f aca="false">P238</f>
        <v>0</v>
      </c>
      <c r="AH238" s="68" t="n">
        <f aca="false">S238</f>
        <v>0</v>
      </c>
      <c r="AI238" s="68" t="n">
        <f aca="false">V238</f>
        <v>0</v>
      </c>
      <c r="AJ238" s="69" t="n">
        <f aca="false">H238</f>
        <v>0</v>
      </c>
      <c r="AK238" s="69" t="n">
        <f aca="false">K238</f>
        <v>0</v>
      </c>
      <c r="AL238" s="69" t="n">
        <f aca="false">N238</f>
        <v>0</v>
      </c>
      <c r="AM238" s="69" t="n">
        <f aca="false">Q238</f>
        <v>0</v>
      </c>
      <c r="AN238" s="69" t="n">
        <f aca="false">T238</f>
        <v>0</v>
      </c>
      <c r="AO238" s="69" t="n">
        <f aca="false">W238</f>
        <v>0</v>
      </c>
      <c r="AP238" s="70" t="n">
        <f aca="false">IFERROR(LARGE(AD238:AI238,1),0)</f>
        <v>0</v>
      </c>
      <c r="AQ238" s="70" t="n">
        <f aca="false">IFERROR(LARGE(AD238:AI238,2),0)</f>
        <v>0</v>
      </c>
      <c r="AR238" s="70" t="n">
        <f aca="false">IFERROR(LARGE(AD238:AI238,3),0)</f>
        <v>0</v>
      </c>
      <c r="AS238" s="70" t="n">
        <f aca="false">IFERROR(LARGE(AD238:AI238,4),0)</f>
        <v>0</v>
      </c>
      <c r="AT238" s="70" t="n">
        <f aca="false">IFERROR(LARGE(AD238:AI238,5),0)</f>
        <v>0</v>
      </c>
      <c r="AU238" s="71" t="n">
        <f aca="false">IFERROR(INDEX(X238:AC238,SMALL(IF(AD238:AI238=AV238,COLUMN(AD238:AI238)-COLUMN(AD238)+1),COUNTIF(AP238:AP238,AV238))),0)</f>
        <v>0</v>
      </c>
      <c r="AV238" s="71" t="n">
        <f aca="false">IFERROR(LARGE(AD238:AI238,1),0)</f>
        <v>0</v>
      </c>
      <c r="AW238" s="71" t="n">
        <f aca="false">IFERROR(INDEX(AJ238:AO238,SMALL(IF(AD238:AI238=AV238,COLUMN(AD238:AI238)-COLUMN(AD238)+1),COUNTIF(AP238:AP238,AV238))),0)</f>
        <v>0</v>
      </c>
      <c r="AX238" s="72" t="n">
        <f aca="false">IFERROR(INDEX(X238:AC238,SMALL(IF(AD238:AI238=AY238,COLUMN(AD238:AI238)-COLUMN(AD238)+1),COUNTIF(AP238:AQ238,AY238))),0)</f>
        <v>0</v>
      </c>
      <c r="AY238" s="72" t="n">
        <f aca="false">IFERROR(LARGE(AD238:AI238,2),0)</f>
        <v>0</v>
      </c>
      <c r="AZ238" s="73" t="n">
        <f aca="false">IFERROR(INDEX(AJ238:AO238,SMALL(IF(AD238:AI238=AY238,COLUMN(AD238:AI238)-COLUMN(AD238)+1),COUNTIF(AP238:AQ238,AY238))),0)</f>
        <v>0</v>
      </c>
      <c r="BA238" s="74" t="n">
        <f aca="false">IFERROR(INDEX(X238:AC238,SMALL(IF(AD238:AI238=BB238,COLUMN(AD238:AI238)-COLUMN(AD238)+1),COUNTIF(AP238:AR238,BB238))),0)</f>
        <v>0</v>
      </c>
      <c r="BB238" s="74" t="n">
        <f aca="false">IFERROR(LARGE(AD238:AI238,3),0)</f>
        <v>0</v>
      </c>
      <c r="BC238" s="74" t="n">
        <f aca="false">IFERROR(INDEX(AJ238:AO238,SMALL(IF(AD238:AI238=BB238,COLUMN(AD238:AI238)-COLUMN(AD238)+1),COUNTIF(AP238:AR238,BB238))),0)</f>
        <v>0</v>
      </c>
      <c r="BD238" s="75" t="n">
        <f aca="false">IFERROR(INDEX(X238:AC238,SMALL(IF(AD238:AI238=BE238,COLUMN(AD238:AI238)-COLUMN(AD238)+1),COUNTIF(AP238:AS238,BE238))),0)</f>
        <v>0</v>
      </c>
      <c r="BE238" s="75" t="n">
        <f aca="false">IFERROR(LARGE(AD238:AI238,4),0)</f>
        <v>0</v>
      </c>
      <c r="BF238" s="75" t="n">
        <f aca="false">IFERROR(INDEX(AJ238:AO238,SMALL(IF(AD238:AI238=BE238,COLUMN(AD238:AI238)-COLUMN(AD238)+1),COUNTIF(AP238:AS238,BE238))),0)</f>
        <v>0</v>
      </c>
      <c r="BG238" s="76" t="n">
        <f aca="false">IFERROR(INDEX(X238:AC238,SMALL(IF(AD238:AI238=BH238,COLUMN(AD238:AI238)-COLUMN(AD238)+1),COUNTIF(AP238:AT238,BH238))),0)</f>
        <v>0</v>
      </c>
      <c r="BH238" s="76" t="n">
        <f aca="false">IFERROR(LARGE(AD238:AI238,5),0)</f>
        <v>0</v>
      </c>
      <c r="BI238" s="76" t="n">
        <f aca="false">IFERROR(INDEX(AJ238:AO238,SMALL(IF(AD238:AI238=BH238,COLUMN(AD238:AI238)-COLUMN(AD238)+1),COUNTIF(AP238:AT238,BH238))),0)</f>
        <v>0</v>
      </c>
      <c r="BJ238" s="77" t="n">
        <f aca="false">IF(COUNTIF(AD238:AI238,0)=0,IF(COUNTIFS(AD238:AI238,"*F*")=0,SUM(LARGE(AD238:AI238,{1,2,3,4,5})),IF(COUNTIFS(AD238:AI238,"*F*")=1,SUM(LARGE(AD238:AI238,{1,2,3,4,5})),IF(COUNTIFS(AD238:AI238,"*F*")=2,"C",IF(COUNTIFS(AD238:AI238,"*F*")&gt;2,"F")))),IF(COUNTIFS(AD238:AH238,"*F*")=0,SUM(AD238:AH238),IF(COUNTIFS(AD238:AH238,"*F*")=1,"C",IF(COUNTIFS(AD238:AH238,"*F*")&gt;=2,"F"))))</f>
        <v>0</v>
      </c>
      <c r="BK238" s="78" t="n">
        <f aca="false">IFERROR(BJ238/5,BJ238)</f>
        <v>0</v>
      </c>
    </row>
    <row r="239" customFormat="false" ht="15" hidden="false" customHeight="false" outlineLevel="0" collapsed="false">
      <c r="A239" s="64" t="n">
        <v>237</v>
      </c>
      <c r="B239" s="65" t="s">
        <v>12</v>
      </c>
      <c r="C239" s="79"/>
      <c r="D239" s="79"/>
      <c r="E239" s="50"/>
      <c r="F239" s="44"/>
      <c r="G239" s="44"/>
      <c r="H239" s="44"/>
      <c r="I239" s="44"/>
      <c r="J239" s="44"/>
      <c r="K239" s="44"/>
      <c r="L239" s="44"/>
      <c r="M239" s="44"/>
      <c r="N239" s="44"/>
      <c r="O239" s="44"/>
      <c r="P239" s="44"/>
      <c r="Q239" s="44"/>
      <c r="R239" s="44"/>
      <c r="S239" s="44"/>
      <c r="T239" s="44"/>
      <c r="U239" s="44"/>
      <c r="V239" s="44"/>
      <c r="W239" s="44"/>
      <c r="X239" s="67" t="n">
        <f aca="false">F239</f>
        <v>0</v>
      </c>
      <c r="Y239" s="67" t="n">
        <f aca="false">I239</f>
        <v>0</v>
      </c>
      <c r="Z239" s="67" t="n">
        <f aca="false">L239</f>
        <v>0</v>
      </c>
      <c r="AA239" s="67" t="n">
        <f aca="false">O239</f>
        <v>0</v>
      </c>
      <c r="AB239" s="67" t="n">
        <f aca="false">R239</f>
        <v>0</v>
      </c>
      <c r="AC239" s="67" t="n">
        <f aca="false">U239</f>
        <v>0</v>
      </c>
      <c r="AD239" s="68" t="n">
        <f aca="false">G239</f>
        <v>0</v>
      </c>
      <c r="AE239" s="68" t="n">
        <f aca="false">J239</f>
        <v>0</v>
      </c>
      <c r="AF239" s="68" t="n">
        <f aca="false">M239</f>
        <v>0</v>
      </c>
      <c r="AG239" s="68" t="n">
        <f aca="false">P239</f>
        <v>0</v>
      </c>
      <c r="AH239" s="68" t="n">
        <f aca="false">S239</f>
        <v>0</v>
      </c>
      <c r="AI239" s="68" t="n">
        <f aca="false">V239</f>
        <v>0</v>
      </c>
      <c r="AJ239" s="69" t="n">
        <f aca="false">H239</f>
        <v>0</v>
      </c>
      <c r="AK239" s="69" t="n">
        <f aca="false">K239</f>
        <v>0</v>
      </c>
      <c r="AL239" s="69" t="n">
        <f aca="false">N239</f>
        <v>0</v>
      </c>
      <c r="AM239" s="69" t="n">
        <f aca="false">Q239</f>
        <v>0</v>
      </c>
      <c r="AN239" s="69" t="n">
        <f aca="false">T239</f>
        <v>0</v>
      </c>
      <c r="AO239" s="69" t="n">
        <f aca="false">W239</f>
        <v>0</v>
      </c>
      <c r="AP239" s="70" t="n">
        <f aca="false">IFERROR(LARGE(AD239:AI239,1),0)</f>
        <v>0</v>
      </c>
      <c r="AQ239" s="70" t="n">
        <f aca="false">IFERROR(LARGE(AD239:AI239,2),0)</f>
        <v>0</v>
      </c>
      <c r="AR239" s="70" t="n">
        <f aca="false">IFERROR(LARGE(AD239:AI239,3),0)</f>
        <v>0</v>
      </c>
      <c r="AS239" s="70" t="n">
        <f aca="false">IFERROR(LARGE(AD239:AI239,4),0)</f>
        <v>0</v>
      </c>
      <c r="AT239" s="70" t="n">
        <f aca="false">IFERROR(LARGE(AD239:AI239,5),0)</f>
        <v>0</v>
      </c>
      <c r="AU239" s="71" t="n">
        <f aca="false">IFERROR(INDEX(X239:AC239,SMALL(IF(AD239:AI239=AV239,COLUMN(AD239:AI239)-COLUMN(AD239)+1),COUNTIF(AP239:AP239,AV239))),0)</f>
        <v>0</v>
      </c>
      <c r="AV239" s="71" t="n">
        <f aca="false">IFERROR(LARGE(AD239:AI239,1),0)</f>
        <v>0</v>
      </c>
      <c r="AW239" s="71" t="n">
        <f aca="false">IFERROR(INDEX(AJ239:AO239,SMALL(IF(AD239:AI239=AV239,COLUMN(AD239:AI239)-COLUMN(AD239)+1),COUNTIF(AP239:AP239,AV239))),0)</f>
        <v>0</v>
      </c>
      <c r="AX239" s="72" t="n">
        <f aca="false">IFERROR(INDEX(X239:AC239,SMALL(IF(AD239:AI239=AY239,COLUMN(AD239:AI239)-COLUMN(AD239)+1),COUNTIF(AP239:AQ239,AY239))),0)</f>
        <v>0</v>
      </c>
      <c r="AY239" s="72" t="n">
        <f aca="false">IFERROR(LARGE(AD239:AI239,2),0)</f>
        <v>0</v>
      </c>
      <c r="AZ239" s="73" t="n">
        <f aca="false">IFERROR(INDEX(AJ239:AO239,SMALL(IF(AD239:AI239=AY239,COLUMN(AD239:AI239)-COLUMN(AD239)+1),COUNTIF(AP239:AQ239,AY239))),0)</f>
        <v>0</v>
      </c>
      <c r="BA239" s="74" t="n">
        <f aca="false">IFERROR(INDEX(X239:AC239,SMALL(IF(AD239:AI239=BB239,COLUMN(AD239:AI239)-COLUMN(AD239)+1),COUNTIF(AP239:AR239,BB239))),0)</f>
        <v>0</v>
      </c>
      <c r="BB239" s="74" t="n">
        <f aca="false">IFERROR(LARGE(AD239:AI239,3),0)</f>
        <v>0</v>
      </c>
      <c r="BC239" s="74" t="n">
        <f aca="false">IFERROR(INDEX(AJ239:AO239,SMALL(IF(AD239:AI239=BB239,COLUMN(AD239:AI239)-COLUMN(AD239)+1),COUNTIF(AP239:AR239,BB239))),0)</f>
        <v>0</v>
      </c>
      <c r="BD239" s="75" t="n">
        <f aca="false">IFERROR(INDEX(X239:AC239,SMALL(IF(AD239:AI239=BE239,COLUMN(AD239:AI239)-COLUMN(AD239)+1),COUNTIF(AP239:AS239,BE239))),0)</f>
        <v>0</v>
      </c>
      <c r="BE239" s="75" t="n">
        <f aca="false">IFERROR(LARGE(AD239:AI239,4),0)</f>
        <v>0</v>
      </c>
      <c r="BF239" s="75" t="n">
        <f aca="false">IFERROR(INDEX(AJ239:AO239,SMALL(IF(AD239:AI239=BE239,COLUMN(AD239:AI239)-COLUMN(AD239)+1),COUNTIF(AP239:AS239,BE239))),0)</f>
        <v>0</v>
      </c>
      <c r="BG239" s="76" t="n">
        <f aca="false">IFERROR(INDEX(X239:AC239,SMALL(IF(AD239:AI239=BH239,COLUMN(AD239:AI239)-COLUMN(AD239)+1),COUNTIF(AP239:AT239,BH239))),0)</f>
        <v>0</v>
      </c>
      <c r="BH239" s="76" t="n">
        <f aca="false">IFERROR(LARGE(AD239:AI239,5),0)</f>
        <v>0</v>
      </c>
      <c r="BI239" s="76" t="n">
        <f aca="false">IFERROR(INDEX(AJ239:AO239,SMALL(IF(AD239:AI239=BH239,COLUMN(AD239:AI239)-COLUMN(AD239)+1),COUNTIF(AP239:AT239,BH239))),0)</f>
        <v>0</v>
      </c>
      <c r="BJ239" s="77" t="n">
        <f aca="false">IF(COUNTIF(AD239:AI239,0)=0,IF(COUNTIFS(AD239:AI239,"*F*")=0,SUM(LARGE(AD239:AI239,{1,2,3,4,5})),IF(COUNTIFS(AD239:AI239,"*F*")=1,SUM(LARGE(AD239:AI239,{1,2,3,4,5})),IF(COUNTIFS(AD239:AI239,"*F*")=2,"C",IF(COUNTIFS(AD239:AI239,"*F*")&gt;2,"F")))),IF(COUNTIFS(AD239:AH239,"*F*")=0,SUM(AD239:AH239),IF(COUNTIFS(AD239:AH239,"*F*")=1,"C",IF(COUNTIFS(AD239:AH239,"*F*")&gt;=2,"F"))))</f>
        <v>0</v>
      </c>
      <c r="BK239" s="78" t="n">
        <f aca="false">IFERROR(BJ239/5,BJ239)</f>
        <v>0</v>
      </c>
    </row>
    <row r="240" customFormat="false" ht="15" hidden="false" customHeight="false" outlineLevel="0" collapsed="false">
      <c r="A240" s="64" t="n">
        <v>238</v>
      </c>
      <c r="B240" s="65" t="s">
        <v>12</v>
      </c>
      <c r="C240" s="79"/>
      <c r="D240" s="79"/>
      <c r="E240" s="50"/>
      <c r="F240" s="44"/>
      <c r="G240" s="44"/>
      <c r="H240" s="44"/>
      <c r="I240" s="44"/>
      <c r="J240" s="44"/>
      <c r="K240" s="44"/>
      <c r="L240" s="44"/>
      <c r="M240" s="44"/>
      <c r="N240" s="44"/>
      <c r="O240" s="44"/>
      <c r="P240" s="44"/>
      <c r="Q240" s="44"/>
      <c r="R240" s="44"/>
      <c r="S240" s="44"/>
      <c r="T240" s="44"/>
      <c r="U240" s="44"/>
      <c r="V240" s="44"/>
      <c r="W240" s="44"/>
      <c r="X240" s="67" t="n">
        <f aca="false">F240</f>
        <v>0</v>
      </c>
      <c r="Y240" s="67" t="n">
        <f aca="false">I240</f>
        <v>0</v>
      </c>
      <c r="Z240" s="67" t="n">
        <f aca="false">L240</f>
        <v>0</v>
      </c>
      <c r="AA240" s="67" t="n">
        <f aca="false">O240</f>
        <v>0</v>
      </c>
      <c r="AB240" s="67" t="n">
        <f aca="false">R240</f>
        <v>0</v>
      </c>
      <c r="AC240" s="67" t="n">
        <f aca="false">U240</f>
        <v>0</v>
      </c>
      <c r="AD240" s="68" t="n">
        <f aca="false">G240</f>
        <v>0</v>
      </c>
      <c r="AE240" s="68" t="n">
        <f aca="false">J240</f>
        <v>0</v>
      </c>
      <c r="AF240" s="68" t="n">
        <f aca="false">M240</f>
        <v>0</v>
      </c>
      <c r="AG240" s="68" t="n">
        <f aca="false">P240</f>
        <v>0</v>
      </c>
      <c r="AH240" s="68" t="n">
        <f aca="false">S240</f>
        <v>0</v>
      </c>
      <c r="AI240" s="68" t="n">
        <f aca="false">V240</f>
        <v>0</v>
      </c>
      <c r="AJ240" s="69" t="n">
        <f aca="false">H240</f>
        <v>0</v>
      </c>
      <c r="AK240" s="69" t="n">
        <f aca="false">K240</f>
        <v>0</v>
      </c>
      <c r="AL240" s="69" t="n">
        <f aca="false">N240</f>
        <v>0</v>
      </c>
      <c r="AM240" s="69" t="n">
        <f aca="false">Q240</f>
        <v>0</v>
      </c>
      <c r="AN240" s="69" t="n">
        <f aca="false">T240</f>
        <v>0</v>
      </c>
      <c r="AO240" s="69" t="n">
        <f aca="false">W240</f>
        <v>0</v>
      </c>
      <c r="AP240" s="70" t="n">
        <f aca="false">IFERROR(LARGE(AD240:AI240,1),0)</f>
        <v>0</v>
      </c>
      <c r="AQ240" s="70" t="n">
        <f aca="false">IFERROR(LARGE(AD240:AI240,2),0)</f>
        <v>0</v>
      </c>
      <c r="AR240" s="70" t="n">
        <f aca="false">IFERROR(LARGE(AD240:AI240,3),0)</f>
        <v>0</v>
      </c>
      <c r="AS240" s="70" t="n">
        <f aca="false">IFERROR(LARGE(AD240:AI240,4),0)</f>
        <v>0</v>
      </c>
      <c r="AT240" s="70" t="n">
        <f aca="false">IFERROR(LARGE(AD240:AI240,5),0)</f>
        <v>0</v>
      </c>
      <c r="AU240" s="71" t="n">
        <f aca="false">IFERROR(INDEX(X240:AC240,SMALL(IF(AD240:AI240=AV240,COLUMN(AD240:AI240)-COLUMN(AD240)+1),COUNTIF(AP240:AP240,AV240))),0)</f>
        <v>0</v>
      </c>
      <c r="AV240" s="71" t="n">
        <f aca="false">IFERROR(LARGE(AD240:AI240,1),0)</f>
        <v>0</v>
      </c>
      <c r="AW240" s="71" t="n">
        <f aca="false">IFERROR(INDEX(AJ240:AO240,SMALL(IF(AD240:AI240=AV240,COLUMN(AD240:AI240)-COLUMN(AD240)+1),COUNTIF(AP240:AP240,AV240))),0)</f>
        <v>0</v>
      </c>
      <c r="AX240" s="72" t="n">
        <f aca="false">IFERROR(INDEX(X240:AC240,SMALL(IF(AD240:AI240=AY240,COLUMN(AD240:AI240)-COLUMN(AD240)+1),COUNTIF(AP240:AQ240,AY240))),0)</f>
        <v>0</v>
      </c>
      <c r="AY240" s="72" t="n">
        <f aca="false">IFERROR(LARGE(AD240:AI240,2),0)</f>
        <v>0</v>
      </c>
      <c r="AZ240" s="73" t="n">
        <f aca="false">IFERROR(INDEX(AJ240:AO240,SMALL(IF(AD240:AI240=AY240,COLUMN(AD240:AI240)-COLUMN(AD240)+1),COUNTIF(AP240:AQ240,AY240))),0)</f>
        <v>0</v>
      </c>
      <c r="BA240" s="74" t="n">
        <f aca="false">IFERROR(INDEX(X240:AC240,SMALL(IF(AD240:AI240=BB240,COLUMN(AD240:AI240)-COLUMN(AD240)+1),COUNTIF(AP240:AR240,BB240))),0)</f>
        <v>0</v>
      </c>
      <c r="BB240" s="74" t="n">
        <f aca="false">IFERROR(LARGE(AD240:AI240,3),0)</f>
        <v>0</v>
      </c>
      <c r="BC240" s="74" t="n">
        <f aca="false">IFERROR(INDEX(AJ240:AO240,SMALL(IF(AD240:AI240=BB240,COLUMN(AD240:AI240)-COLUMN(AD240)+1),COUNTIF(AP240:AR240,BB240))),0)</f>
        <v>0</v>
      </c>
      <c r="BD240" s="75" t="n">
        <f aca="false">IFERROR(INDEX(X240:AC240,SMALL(IF(AD240:AI240=BE240,COLUMN(AD240:AI240)-COLUMN(AD240)+1),COUNTIF(AP240:AS240,BE240))),0)</f>
        <v>0</v>
      </c>
      <c r="BE240" s="75" t="n">
        <f aca="false">IFERROR(LARGE(AD240:AI240,4),0)</f>
        <v>0</v>
      </c>
      <c r="BF240" s="75" t="n">
        <f aca="false">IFERROR(INDEX(AJ240:AO240,SMALL(IF(AD240:AI240=BE240,COLUMN(AD240:AI240)-COLUMN(AD240)+1),COUNTIF(AP240:AS240,BE240))),0)</f>
        <v>0</v>
      </c>
      <c r="BG240" s="76" t="n">
        <f aca="false">IFERROR(INDEX(X240:AC240,SMALL(IF(AD240:AI240=BH240,COLUMN(AD240:AI240)-COLUMN(AD240)+1),COUNTIF(AP240:AT240,BH240))),0)</f>
        <v>0</v>
      </c>
      <c r="BH240" s="76" t="n">
        <f aca="false">IFERROR(LARGE(AD240:AI240,5),0)</f>
        <v>0</v>
      </c>
      <c r="BI240" s="76" t="n">
        <f aca="false">IFERROR(INDEX(AJ240:AO240,SMALL(IF(AD240:AI240=BH240,COLUMN(AD240:AI240)-COLUMN(AD240)+1),COUNTIF(AP240:AT240,BH240))),0)</f>
        <v>0</v>
      </c>
      <c r="BJ240" s="77" t="n">
        <f aca="false">IF(COUNTIF(AD240:AI240,0)=0,IF(COUNTIFS(AD240:AI240,"*F*")=0,SUM(LARGE(AD240:AI240,{1,2,3,4,5})),IF(COUNTIFS(AD240:AI240,"*F*")=1,SUM(LARGE(AD240:AI240,{1,2,3,4,5})),IF(COUNTIFS(AD240:AI240,"*F*")=2,"C",IF(COUNTIFS(AD240:AI240,"*F*")&gt;2,"F")))),IF(COUNTIFS(AD240:AH240,"*F*")=0,SUM(AD240:AH240),IF(COUNTIFS(AD240:AH240,"*F*")=1,"C",IF(COUNTIFS(AD240:AH240,"*F*")&gt;=2,"F"))))</f>
        <v>0</v>
      </c>
      <c r="BK240" s="78" t="n">
        <f aca="false">IFERROR(BJ240/5,BJ240)</f>
        <v>0</v>
      </c>
    </row>
    <row r="241" customFormat="false" ht="15" hidden="false" customHeight="false" outlineLevel="0" collapsed="false">
      <c r="A241" s="64" t="n">
        <v>239</v>
      </c>
      <c r="B241" s="65" t="s">
        <v>12</v>
      </c>
      <c r="C241" s="79"/>
      <c r="D241" s="79"/>
      <c r="E241" s="50"/>
      <c r="F241" s="44"/>
      <c r="G241" s="44"/>
      <c r="H241" s="44"/>
      <c r="I241" s="44"/>
      <c r="J241" s="44"/>
      <c r="K241" s="44"/>
      <c r="L241" s="44"/>
      <c r="M241" s="44"/>
      <c r="N241" s="44"/>
      <c r="O241" s="44"/>
      <c r="P241" s="44"/>
      <c r="Q241" s="44"/>
      <c r="R241" s="44"/>
      <c r="S241" s="44"/>
      <c r="T241" s="44"/>
      <c r="U241" s="44"/>
      <c r="V241" s="44"/>
      <c r="W241" s="44"/>
      <c r="X241" s="67" t="n">
        <f aca="false">F241</f>
        <v>0</v>
      </c>
      <c r="Y241" s="67" t="n">
        <f aca="false">I241</f>
        <v>0</v>
      </c>
      <c r="Z241" s="67" t="n">
        <f aca="false">L241</f>
        <v>0</v>
      </c>
      <c r="AA241" s="67" t="n">
        <f aca="false">O241</f>
        <v>0</v>
      </c>
      <c r="AB241" s="67" t="n">
        <f aca="false">R241</f>
        <v>0</v>
      </c>
      <c r="AC241" s="67" t="n">
        <f aca="false">U241</f>
        <v>0</v>
      </c>
      <c r="AD241" s="68" t="n">
        <f aca="false">G241</f>
        <v>0</v>
      </c>
      <c r="AE241" s="68" t="n">
        <f aca="false">J241</f>
        <v>0</v>
      </c>
      <c r="AF241" s="68" t="n">
        <f aca="false">M241</f>
        <v>0</v>
      </c>
      <c r="AG241" s="68" t="n">
        <f aca="false">P241</f>
        <v>0</v>
      </c>
      <c r="AH241" s="68" t="n">
        <f aca="false">S241</f>
        <v>0</v>
      </c>
      <c r="AI241" s="68" t="n">
        <f aca="false">V241</f>
        <v>0</v>
      </c>
      <c r="AJ241" s="69" t="n">
        <f aca="false">H241</f>
        <v>0</v>
      </c>
      <c r="AK241" s="69" t="n">
        <f aca="false">K241</f>
        <v>0</v>
      </c>
      <c r="AL241" s="69" t="n">
        <f aca="false">N241</f>
        <v>0</v>
      </c>
      <c r="AM241" s="69" t="n">
        <f aca="false">Q241</f>
        <v>0</v>
      </c>
      <c r="AN241" s="69" t="n">
        <f aca="false">T241</f>
        <v>0</v>
      </c>
      <c r="AO241" s="69" t="n">
        <f aca="false">W241</f>
        <v>0</v>
      </c>
      <c r="AP241" s="70" t="n">
        <f aca="false">IFERROR(LARGE(AD241:AI241,1),0)</f>
        <v>0</v>
      </c>
      <c r="AQ241" s="70" t="n">
        <f aca="false">IFERROR(LARGE(AD241:AI241,2),0)</f>
        <v>0</v>
      </c>
      <c r="AR241" s="70" t="n">
        <f aca="false">IFERROR(LARGE(AD241:AI241,3),0)</f>
        <v>0</v>
      </c>
      <c r="AS241" s="70" t="n">
        <f aca="false">IFERROR(LARGE(AD241:AI241,4),0)</f>
        <v>0</v>
      </c>
      <c r="AT241" s="70" t="n">
        <f aca="false">IFERROR(LARGE(AD241:AI241,5),0)</f>
        <v>0</v>
      </c>
      <c r="AU241" s="71" t="n">
        <f aca="false">IFERROR(INDEX(X241:AC241,SMALL(IF(AD241:AI241=AV241,COLUMN(AD241:AI241)-COLUMN(AD241)+1),COUNTIF(AP241:AP241,AV241))),0)</f>
        <v>0</v>
      </c>
      <c r="AV241" s="71" t="n">
        <f aca="false">IFERROR(LARGE(AD241:AI241,1),0)</f>
        <v>0</v>
      </c>
      <c r="AW241" s="71" t="n">
        <f aca="false">IFERROR(INDEX(AJ241:AO241,SMALL(IF(AD241:AI241=AV241,COLUMN(AD241:AI241)-COLUMN(AD241)+1),COUNTIF(AP241:AP241,AV241))),0)</f>
        <v>0</v>
      </c>
      <c r="AX241" s="72" t="n">
        <f aca="false">IFERROR(INDEX(X241:AC241,SMALL(IF(AD241:AI241=AY241,COLUMN(AD241:AI241)-COLUMN(AD241)+1),COUNTIF(AP241:AQ241,AY241))),0)</f>
        <v>0</v>
      </c>
      <c r="AY241" s="72" t="n">
        <f aca="false">IFERROR(LARGE(AD241:AI241,2),0)</f>
        <v>0</v>
      </c>
      <c r="AZ241" s="73" t="n">
        <f aca="false">IFERROR(INDEX(AJ241:AO241,SMALL(IF(AD241:AI241=AY241,COLUMN(AD241:AI241)-COLUMN(AD241)+1),COUNTIF(AP241:AQ241,AY241))),0)</f>
        <v>0</v>
      </c>
      <c r="BA241" s="74" t="n">
        <f aca="false">IFERROR(INDEX(X241:AC241,SMALL(IF(AD241:AI241=BB241,COLUMN(AD241:AI241)-COLUMN(AD241)+1),COUNTIF(AP241:AR241,BB241))),0)</f>
        <v>0</v>
      </c>
      <c r="BB241" s="74" t="n">
        <f aca="false">IFERROR(LARGE(AD241:AI241,3),0)</f>
        <v>0</v>
      </c>
      <c r="BC241" s="74" t="n">
        <f aca="false">IFERROR(INDEX(AJ241:AO241,SMALL(IF(AD241:AI241=BB241,COLUMN(AD241:AI241)-COLUMN(AD241)+1),COUNTIF(AP241:AR241,BB241))),0)</f>
        <v>0</v>
      </c>
      <c r="BD241" s="75" t="n">
        <f aca="false">IFERROR(INDEX(X241:AC241,SMALL(IF(AD241:AI241=BE241,COLUMN(AD241:AI241)-COLUMN(AD241)+1),COUNTIF(AP241:AS241,BE241))),0)</f>
        <v>0</v>
      </c>
      <c r="BE241" s="75" t="n">
        <f aca="false">IFERROR(LARGE(AD241:AI241,4),0)</f>
        <v>0</v>
      </c>
      <c r="BF241" s="75" t="n">
        <f aca="false">IFERROR(INDEX(AJ241:AO241,SMALL(IF(AD241:AI241=BE241,COLUMN(AD241:AI241)-COLUMN(AD241)+1),COUNTIF(AP241:AS241,BE241))),0)</f>
        <v>0</v>
      </c>
      <c r="BG241" s="76" t="n">
        <f aca="false">IFERROR(INDEX(X241:AC241,SMALL(IF(AD241:AI241=BH241,COLUMN(AD241:AI241)-COLUMN(AD241)+1),COUNTIF(AP241:AT241,BH241))),0)</f>
        <v>0</v>
      </c>
      <c r="BH241" s="76" t="n">
        <f aca="false">IFERROR(LARGE(AD241:AI241,5),0)</f>
        <v>0</v>
      </c>
      <c r="BI241" s="76" t="n">
        <f aca="false">IFERROR(INDEX(AJ241:AO241,SMALL(IF(AD241:AI241=BH241,COLUMN(AD241:AI241)-COLUMN(AD241)+1),COUNTIF(AP241:AT241,BH241))),0)</f>
        <v>0</v>
      </c>
      <c r="BJ241" s="77" t="n">
        <f aca="false">IF(COUNTIF(AD241:AI241,0)=0,IF(COUNTIFS(AD241:AI241,"*F*")=0,SUM(LARGE(AD241:AI241,{1,2,3,4,5})),IF(COUNTIFS(AD241:AI241,"*F*")=1,SUM(LARGE(AD241:AI241,{1,2,3,4,5})),IF(COUNTIFS(AD241:AI241,"*F*")=2,"C",IF(COUNTIFS(AD241:AI241,"*F*")&gt;2,"F")))),IF(COUNTIFS(AD241:AH241,"*F*")=0,SUM(AD241:AH241),IF(COUNTIFS(AD241:AH241,"*F*")=1,"C",IF(COUNTIFS(AD241:AH241,"*F*")&gt;=2,"F"))))</f>
        <v>0</v>
      </c>
      <c r="BK241" s="78" t="n">
        <f aca="false">IFERROR(BJ241/5,BJ241)</f>
        <v>0</v>
      </c>
    </row>
    <row r="242" customFormat="false" ht="15" hidden="false" customHeight="false" outlineLevel="0" collapsed="false">
      <c r="A242" s="64" t="n">
        <v>240</v>
      </c>
      <c r="B242" s="65" t="s">
        <v>12</v>
      </c>
      <c r="C242" s="79"/>
      <c r="D242" s="79"/>
      <c r="E242" s="50"/>
      <c r="F242" s="44"/>
      <c r="G242" s="44"/>
      <c r="H242" s="44"/>
      <c r="I242" s="44"/>
      <c r="J242" s="44"/>
      <c r="K242" s="44"/>
      <c r="L242" s="44"/>
      <c r="M242" s="44"/>
      <c r="N242" s="44"/>
      <c r="O242" s="44"/>
      <c r="P242" s="44"/>
      <c r="Q242" s="44"/>
      <c r="R242" s="44"/>
      <c r="S242" s="44"/>
      <c r="T242" s="44"/>
      <c r="U242" s="44"/>
      <c r="V242" s="44"/>
      <c r="W242" s="44"/>
      <c r="X242" s="67" t="n">
        <f aca="false">F242</f>
        <v>0</v>
      </c>
      <c r="Y242" s="67" t="n">
        <f aca="false">I242</f>
        <v>0</v>
      </c>
      <c r="Z242" s="67" t="n">
        <f aca="false">L242</f>
        <v>0</v>
      </c>
      <c r="AA242" s="67" t="n">
        <f aca="false">O242</f>
        <v>0</v>
      </c>
      <c r="AB242" s="67" t="n">
        <f aca="false">R242</f>
        <v>0</v>
      </c>
      <c r="AC242" s="67" t="n">
        <f aca="false">U242</f>
        <v>0</v>
      </c>
      <c r="AD242" s="68" t="n">
        <f aca="false">G242</f>
        <v>0</v>
      </c>
      <c r="AE242" s="68" t="n">
        <f aca="false">J242</f>
        <v>0</v>
      </c>
      <c r="AF242" s="68" t="n">
        <f aca="false">M242</f>
        <v>0</v>
      </c>
      <c r="AG242" s="68" t="n">
        <f aca="false">P242</f>
        <v>0</v>
      </c>
      <c r="AH242" s="68" t="n">
        <f aca="false">S242</f>
        <v>0</v>
      </c>
      <c r="AI242" s="68" t="n">
        <f aca="false">V242</f>
        <v>0</v>
      </c>
      <c r="AJ242" s="69" t="n">
        <f aca="false">H242</f>
        <v>0</v>
      </c>
      <c r="AK242" s="69" t="n">
        <f aca="false">K242</f>
        <v>0</v>
      </c>
      <c r="AL242" s="69" t="n">
        <f aca="false">N242</f>
        <v>0</v>
      </c>
      <c r="AM242" s="69" t="n">
        <f aca="false">Q242</f>
        <v>0</v>
      </c>
      <c r="AN242" s="69" t="n">
        <f aca="false">T242</f>
        <v>0</v>
      </c>
      <c r="AO242" s="69" t="n">
        <f aca="false">W242</f>
        <v>0</v>
      </c>
      <c r="AP242" s="70" t="n">
        <f aca="false">IFERROR(LARGE(AD242:AI242,1),0)</f>
        <v>0</v>
      </c>
      <c r="AQ242" s="70" t="n">
        <f aca="false">IFERROR(LARGE(AD242:AI242,2),0)</f>
        <v>0</v>
      </c>
      <c r="AR242" s="70" t="n">
        <f aca="false">IFERROR(LARGE(AD242:AI242,3),0)</f>
        <v>0</v>
      </c>
      <c r="AS242" s="70" t="n">
        <f aca="false">IFERROR(LARGE(AD242:AI242,4),0)</f>
        <v>0</v>
      </c>
      <c r="AT242" s="70" t="n">
        <f aca="false">IFERROR(LARGE(AD242:AI242,5),0)</f>
        <v>0</v>
      </c>
      <c r="AU242" s="71" t="n">
        <f aca="false">IFERROR(INDEX(X242:AC242,SMALL(IF(AD242:AI242=AV242,COLUMN(AD242:AI242)-COLUMN(AD242)+1),COUNTIF(AP242:AP242,AV242))),0)</f>
        <v>0</v>
      </c>
      <c r="AV242" s="71" t="n">
        <f aca="false">IFERROR(LARGE(AD242:AI242,1),0)</f>
        <v>0</v>
      </c>
      <c r="AW242" s="71" t="n">
        <f aca="false">IFERROR(INDEX(AJ242:AO242,SMALL(IF(AD242:AI242=AV242,COLUMN(AD242:AI242)-COLUMN(AD242)+1),COUNTIF(AP242:AP242,AV242))),0)</f>
        <v>0</v>
      </c>
      <c r="AX242" s="72" t="n">
        <f aca="false">IFERROR(INDEX(X242:AC242,SMALL(IF(AD242:AI242=AY242,COLUMN(AD242:AI242)-COLUMN(AD242)+1),COUNTIF(AP242:AQ242,AY242))),0)</f>
        <v>0</v>
      </c>
      <c r="AY242" s="72" t="n">
        <f aca="false">IFERROR(LARGE(AD242:AI242,2),0)</f>
        <v>0</v>
      </c>
      <c r="AZ242" s="73" t="n">
        <f aca="false">IFERROR(INDEX(AJ242:AO242,SMALL(IF(AD242:AI242=AY242,COLUMN(AD242:AI242)-COLUMN(AD242)+1),COUNTIF(AP242:AQ242,AY242))),0)</f>
        <v>0</v>
      </c>
      <c r="BA242" s="74" t="n">
        <f aca="false">IFERROR(INDEX(X242:AC242,SMALL(IF(AD242:AI242=BB242,COLUMN(AD242:AI242)-COLUMN(AD242)+1),COUNTIF(AP242:AR242,BB242))),0)</f>
        <v>0</v>
      </c>
      <c r="BB242" s="74" t="n">
        <f aca="false">IFERROR(LARGE(AD242:AI242,3),0)</f>
        <v>0</v>
      </c>
      <c r="BC242" s="74" t="n">
        <f aca="false">IFERROR(INDEX(AJ242:AO242,SMALL(IF(AD242:AI242=BB242,COLUMN(AD242:AI242)-COLUMN(AD242)+1),COUNTIF(AP242:AR242,BB242))),0)</f>
        <v>0</v>
      </c>
      <c r="BD242" s="75" t="n">
        <f aca="false">IFERROR(INDEX(X242:AC242,SMALL(IF(AD242:AI242=BE242,COLUMN(AD242:AI242)-COLUMN(AD242)+1),COUNTIF(AP242:AS242,BE242))),0)</f>
        <v>0</v>
      </c>
      <c r="BE242" s="75" t="n">
        <f aca="false">IFERROR(LARGE(AD242:AI242,4),0)</f>
        <v>0</v>
      </c>
      <c r="BF242" s="75" t="n">
        <f aca="false">IFERROR(INDEX(AJ242:AO242,SMALL(IF(AD242:AI242=BE242,COLUMN(AD242:AI242)-COLUMN(AD242)+1),COUNTIF(AP242:AS242,BE242))),0)</f>
        <v>0</v>
      </c>
      <c r="BG242" s="76" t="n">
        <f aca="false">IFERROR(INDEX(X242:AC242,SMALL(IF(AD242:AI242=BH242,COLUMN(AD242:AI242)-COLUMN(AD242)+1),COUNTIF(AP242:AT242,BH242))),0)</f>
        <v>0</v>
      </c>
      <c r="BH242" s="76" t="n">
        <f aca="false">IFERROR(LARGE(AD242:AI242,5),0)</f>
        <v>0</v>
      </c>
      <c r="BI242" s="76" t="n">
        <f aca="false">IFERROR(INDEX(AJ242:AO242,SMALL(IF(AD242:AI242=BH242,COLUMN(AD242:AI242)-COLUMN(AD242)+1),COUNTIF(AP242:AT242,BH242))),0)</f>
        <v>0</v>
      </c>
      <c r="BJ242" s="77" t="n">
        <f aca="false">IF(COUNTIF(AD242:AI242,0)=0,IF(COUNTIFS(AD242:AI242,"*F*")=0,SUM(LARGE(AD242:AI242,{1,2,3,4,5})),IF(COUNTIFS(AD242:AI242,"*F*")=1,SUM(LARGE(AD242:AI242,{1,2,3,4,5})),IF(COUNTIFS(AD242:AI242,"*F*")=2,"C",IF(COUNTIFS(AD242:AI242,"*F*")&gt;2,"F")))),IF(COUNTIFS(AD242:AH242,"*F*")=0,SUM(AD242:AH242),IF(COUNTIFS(AD242:AH242,"*F*")=1,"C",IF(COUNTIFS(AD242:AH242,"*F*")&gt;=2,"F"))))</f>
        <v>0</v>
      </c>
      <c r="BK242" s="78" t="n">
        <f aca="false">IFERROR(BJ242/5,BJ242)</f>
        <v>0</v>
      </c>
    </row>
    <row r="243" customFormat="false" ht="15" hidden="false" customHeight="false" outlineLevel="0" collapsed="false">
      <c r="A243" s="64" t="n">
        <v>241</v>
      </c>
      <c r="B243" s="65" t="s">
        <v>12</v>
      </c>
      <c r="C243" s="79"/>
      <c r="D243" s="79"/>
      <c r="E243" s="50"/>
      <c r="F243" s="44"/>
      <c r="G243" s="44"/>
      <c r="H243" s="44"/>
      <c r="I243" s="44"/>
      <c r="J243" s="44"/>
      <c r="K243" s="44"/>
      <c r="L243" s="44"/>
      <c r="M243" s="44"/>
      <c r="N243" s="44"/>
      <c r="O243" s="44"/>
      <c r="P243" s="44"/>
      <c r="Q243" s="44"/>
      <c r="R243" s="44"/>
      <c r="S243" s="44"/>
      <c r="T243" s="44"/>
      <c r="U243" s="44"/>
      <c r="V243" s="44"/>
      <c r="W243" s="44"/>
      <c r="X243" s="67" t="n">
        <f aca="false">F243</f>
        <v>0</v>
      </c>
      <c r="Y243" s="67" t="n">
        <f aca="false">I243</f>
        <v>0</v>
      </c>
      <c r="Z243" s="67" t="n">
        <f aca="false">L243</f>
        <v>0</v>
      </c>
      <c r="AA243" s="67" t="n">
        <f aca="false">O243</f>
        <v>0</v>
      </c>
      <c r="AB243" s="67" t="n">
        <f aca="false">R243</f>
        <v>0</v>
      </c>
      <c r="AC243" s="67" t="n">
        <f aca="false">U243</f>
        <v>0</v>
      </c>
      <c r="AD243" s="68" t="n">
        <f aca="false">G243</f>
        <v>0</v>
      </c>
      <c r="AE243" s="68" t="n">
        <f aca="false">J243</f>
        <v>0</v>
      </c>
      <c r="AF243" s="68" t="n">
        <f aca="false">M243</f>
        <v>0</v>
      </c>
      <c r="AG243" s="68" t="n">
        <f aca="false">P243</f>
        <v>0</v>
      </c>
      <c r="AH243" s="68" t="n">
        <f aca="false">S243</f>
        <v>0</v>
      </c>
      <c r="AI243" s="68" t="n">
        <f aca="false">V243</f>
        <v>0</v>
      </c>
      <c r="AJ243" s="69" t="n">
        <f aca="false">H243</f>
        <v>0</v>
      </c>
      <c r="AK243" s="69" t="n">
        <f aca="false">K243</f>
        <v>0</v>
      </c>
      <c r="AL243" s="69" t="n">
        <f aca="false">N243</f>
        <v>0</v>
      </c>
      <c r="AM243" s="69" t="n">
        <f aca="false">Q243</f>
        <v>0</v>
      </c>
      <c r="AN243" s="69" t="n">
        <f aca="false">T243</f>
        <v>0</v>
      </c>
      <c r="AO243" s="69" t="n">
        <f aca="false">W243</f>
        <v>0</v>
      </c>
      <c r="AP243" s="70" t="n">
        <f aca="false">IFERROR(LARGE(AD243:AI243,1),0)</f>
        <v>0</v>
      </c>
      <c r="AQ243" s="70" t="n">
        <f aca="false">IFERROR(LARGE(AD243:AI243,2),0)</f>
        <v>0</v>
      </c>
      <c r="AR243" s="70" t="n">
        <f aca="false">IFERROR(LARGE(AD243:AI243,3),0)</f>
        <v>0</v>
      </c>
      <c r="AS243" s="70" t="n">
        <f aca="false">IFERROR(LARGE(AD243:AI243,4),0)</f>
        <v>0</v>
      </c>
      <c r="AT243" s="70" t="n">
        <f aca="false">IFERROR(LARGE(AD243:AI243,5),0)</f>
        <v>0</v>
      </c>
      <c r="AU243" s="71" t="n">
        <f aca="false">IFERROR(INDEX(X243:AC243,SMALL(IF(AD243:AI243=AV243,COLUMN(AD243:AI243)-COLUMN(AD243)+1),COUNTIF(AP243:AP243,AV243))),0)</f>
        <v>0</v>
      </c>
      <c r="AV243" s="71" t="n">
        <f aca="false">IFERROR(LARGE(AD243:AI243,1),0)</f>
        <v>0</v>
      </c>
      <c r="AW243" s="71" t="n">
        <f aca="false">IFERROR(INDEX(AJ243:AO243,SMALL(IF(AD243:AI243=AV243,COLUMN(AD243:AI243)-COLUMN(AD243)+1),COUNTIF(AP243:AP243,AV243))),0)</f>
        <v>0</v>
      </c>
      <c r="AX243" s="72" t="n">
        <f aca="false">IFERROR(INDEX(X243:AC243,SMALL(IF(AD243:AI243=AY243,COLUMN(AD243:AI243)-COLUMN(AD243)+1),COUNTIF(AP243:AQ243,AY243))),0)</f>
        <v>0</v>
      </c>
      <c r="AY243" s="72" t="n">
        <f aca="false">IFERROR(LARGE(AD243:AI243,2),0)</f>
        <v>0</v>
      </c>
      <c r="AZ243" s="73" t="n">
        <f aca="false">IFERROR(INDEX(AJ243:AO243,SMALL(IF(AD243:AI243=AY243,COLUMN(AD243:AI243)-COLUMN(AD243)+1),COUNTIF(AP243:AQ243,AY243))),0)</f>
        <v>0</v>
      </c>
      <c r="BA243" s="74" t="n">
        <f aca="false">IFERROR(INDEX(X243:AC243,SMALL(IF(AD243:AI243=BB243,COLUMN(AD243:AI243)-COLUMN(AD243)+1),COUNTIF(AP243:AR243,BB243))),0)</f>
        <v>0</v>
      </c>
      <c r="BB243" s="74" t="n">
        <f aca="false">IFERROR(LARGE(AD243:AI243,3),0)</f>
        <v>0</v>
      </c>
      <c r="BC243" s="74" t="n">
        <f aca="false">IFERROR(INDEX(AJ243:AO243,SMALL(IF(AD243:AI243=BB243,COLUMN(AD243:AI243)-COLUMN(AD243)+1),COUNTIF(AP243:AR243,BB243))),0)</f>
        <v>0</v>
      </c>
      <c r="BD243" s="75" t="n">
        <f aca="false">IFERROR(INDEX(X243:AC243,SMALL(IF(AD243:AI243=BE243,COLUMN(AD243:AI243)-COLUMN(AD243)+1),COUNTIF(AP243:AS243,BE243))),0)</f>
        <v>0</v>
      </c>
      <c r="BE243" s="75" t="n">
        <f aca="false">IFERROR(LARGE(AD243:AI243,4),0)</f>
        <v>0</v>
      </c>
      <c r="BF243" s="75" t="n">
        <f aca="false">IFERROR(INDEX(AJ243:AO243,SMALL(IF(AD243:AI243=BE243,COLUMN(AD243:AI243)-COLUMN(AD243)+1),COUNTIF(AP243:AS243,BE243))),0)</f>
        <v>0</v>
      </c>
      <c r="BG243" s="76" t="n">
        <f aca="false">IFERROR(INDEX(X243:AC243,SMALL(IF(AD243:AI243=BH243,COLUMN(AD243:AI243)-COLUMN(AD243)+1),COUNTIF(AP243:AT243,BH243))),0)</f>
        <v>0</v>
      </c>
      <c r="BH243" s="76" t="n">
        <f aca="false">IFERROR(LARGE(AD243:AI243,5),0)</f>
        <v>0</v>
      </c>
      <c r="BI243" s="76" t="n">
        <f aca="false">IFERROR(INDEX(AJ243:AO243,SMALL(IF(AD243:AI243=BH243,COLUMN(AD243:AI243)-COLUMN(AD243)+1),COUNTIF(AP243:AT243,BH243))),0)</f>
        <v>0</v>
      </c>
      <c r="BJ243" s="77" t="n">
        <f aca="false">IF(COUNTIF(AD243:AI243,0)=0,IF(COUNTIFS(AD243:AI243,"*F*")=0,SUM(LARGE(AD243:AI243,{1,2,3,4,5})),IF(COUNTIFS(AD243:AI243,"*F*")=1,SUM(LARGE(AD243:AI243,{1,2,3,4,5})),IF(COUNTIFS(AD243:AI243,"*F*")=2,"C",IF(COUNTIFS(AD243:AI243,"*F*")&gt;2,"F")))),IF(COUNTIFS(AD243:AH243,"*F*")=0,SUM(AD243:AH243),IF(COUNTIFS(AD243:AH243,"*F*")=1,"C",IF(COUNTIFS(AD243:AH243,"*F*")&gt;=2,"F"))))</f>
        <v>0</v>
      </c>
      <c r="BK243" s="78" t="n">
        <f aca="false">IFERROR(BJ243/5,BJ243)</f>
        <v>0</v>
      </c>
    </row>
    <row r="244" customFormat="false" ht="15" hidden="false" customHeight="false" outlineLevel="0" collapsed="false">
      <c r="A244" s="64" t="n">
        <v>242</v>
      </c>
      <c r="B244" s="65" t="s">
        <v>12</v>
      </c>
      <c r="C244" s="79"/>
      <c r="D244" s="79"/>
      <c r="E244" s="50"/>
      <c r="F244" s="44"/>
      <c r="G244" s="44"/>
      <c r="H244" s="44"/>
      <c r="I244" s="44"/>
      <c r="J244" s="44"/>
      <c r="K244" s="44"/>
      <c r="L244" s="44"/>
      <c r="M244" s="44"/>
      <c r="N244" s="44"/>
      <c r="O244" s="44"/>
      <c r="P244" s="44"/>
      <c r="Q244" s="44"/>
      <c r="R244" s="44"/>
      <c r="S244" s="44"/>
      <c r="T244" s="44"/>
      <c r="U244" s="44"/>
      <c r="V244" s="44"/>
      <c r="W244" s="44"/>
      <c r="X244" s="67" t="n">
        <f aca="false">F244</f>
        <v>0</v>
      </c>
      <c r="Y244" s="67" t="n">
        <f aca="false">I244</f>
        <v>0</v>
      </c>
      <c r="Z244" s="67" t="n">
        <f aca="false">L244</f>
        <v>0</v>
      </c>
      <c r="AA244" s="67" t="n">
        <f aca="false">O244</f>
        <v>0</v>
      </c>
      <c r="AB244" s="67" t="n">
        <f aca="false">R244</f>
        <v>0</v>
      </c>
      <c r="AC244" s="67" t="n">
        <f aca="false">U244</f>
        <v>0</v>
      </c>
      <c r="AD244" s="68" t="n">
        <f aca="false">G244</f>
        <v>0</v>
      </c>
      <c r="AE244" s="68" t="n">
        <f aca="false">J244</f>
        <v>0</v>
      </c>
      <c r="AF244" s="68" t="n">
        <f aca="false">M244</f>
        <v>0</v>
      </c>
      <c r="AG244" s="68" t="n">
        <f aca="false">P244</f>
        <v>0</v>
      </c>
      <c r="AH244" s="68" t="n">
        <f aca="false">S244</f>
        <v>0</v>
      </c>
      <c r="AI244" s="68" t="n">
        <f aca="false">V244</f>
        <v>0</v>
      </c>
      <c r="AJ244" s="69" t="n">
        <f aca="false">H244</f>
        <v>0</v>
      </c>
      <c r="AK244" s="69" t="n">
        <f aca="false">K244</f>
        <v>0</v>
      </c>
      <c r="AL244" s="69" t="n">
        <f aca="false">N244</f>
        <v>0</v>
      </c>
      <c r="AM244" s="69" t="n">
        <f aca="false">Q244</f>
        <v>0</v>
      </c>
      <c r="AN244" s="69" t="n">
        <f aca="false">T244</f>
        <v>0</v>
      </c>
      <c r="AO244" s="69" t="n">
        <f aca="false">W244</f>
        <v>0</v>
      </c>
      <c r="AP244" s="70" t="n">
        <f aca="false">IFERROR(LARGE(AD244:AI244,1),0)</f>
        <v>0</v>
      </c>
      <c r="AQ244" s="70" t="n">
        <f aca="false">IFERROR(LARGE(AD244:AI244,2),0)</f>
        <v>0</v>
      </c>
      <c r="AR244" s="70" t="n">
        <f aca="false">IFERROR(LARGE(AD244:AI244,3),0)</f>
        <v>0</v>
      </c>
      <c r="AS244" s="70" t="n">
        <f aca="false">IFERROR(LARGE(AD244:AI244,4),0)</f>
        <v>0</v>
      </c>
      <c r="AT244" s="70" t="n">
        <f aca="false">IFERROR(LARGE(AD244:AI244,5),0)</f>
        <v>0</v>
      </c>
      <c r="AU244" s="71" t="n">
        <f aca="false">IFERROR(INDEX(X244:AC244,SMALL(IF(AD244:AI244=AV244,COLUMN(AD244:AI244)-COLUMN(AD244)+1),COUNTIF(AP244:AP244,AV244))),0)</f>
        <v>0</v>
      </c>
      <c r="AV244" s="71" t="n">
        <f aca="false">IFERROR(LARGE(AD244:AI244,1),0)</f>
        <v>0</v>
      </c>
      <c r="AW244" s="71" t="n">
        <f aca="false">IFERROR(INDEX(AJ244:AO244,SMALL(IF(AD244:AI244=AV244,COLUMN(AD244:AI244)-COLUMN(AD244)+1),COUNTIF(AP244:AP244,AV244))),0)</f>
        <v>0</v>
      </c>
      <c r="AX244" s="72" t="n">
        <f aca="false">IFERROR(INDEX(X244:AC244,SMALL(IF(AD244:AI244=AY244,COLUMN(AD244:AI244)-COLUMN(AD244)+1),COUNTIF(AP244:AQ244,AY244))),0)</f>
        <v>0</v>
      </c>
      <c r="AY244" s="72" t="n">
        <f aca="false">IFERROR(LARGE(AD244:AI244,2),0)</f>
        <v>0</v>
      </c>
      <c r="AZ244" s="73" t="n">
        <f aca="false">IFERROR(INDEX(AJ244:AO244,SMALL(IF(AD244:AI244=AY244,COLUMN(AD244:AI244)-COLUMN(AD244)+1),COUNTIF(AP244:AQ244,AY244))),0)</f>
        <v>0</v>
      </c>
      <c r="BA244" s="74" t="n">
        <f aca="false">IFERROR(INDEX(X244:AC244,SMALL(IF(AD244:AI244=BB244,COLUMN(AD244:AI244)-COLUMN(AD244)+1),COUNTIF(AP244:AR244,BB244))),0)</f>
        <v>0</v>
      </c>
      <c r="BB244" s="74" t="n">
        <f aca="false">IFERROR(LARGE(AD244:AI244,3),0)</f>
        <v>0</v>
      </c>
      <c r="BC244" s="74" t="n">
        <f aca="false">IFERROR(INDEX(AJ244:AO244,SMALL(IF(AD244:AI244=BB244,COLUMN(AD244:AI244)-COLUMN(AD244)+1),COUNTIF(AP244:AR244,BB244))),0)</f>
        <v>0</v>
      </c>
      <c r="BD244" s="75" t="n">
        <f aca="false">IFERROR(INDEX(X244:AC244,SMALL(IF(AD244:AI244=BE244,COLUMN(AD244:AI244)-COLUMN(AD244)+1),COUNTIF(AP244:AS244,BE244))),0)</f>
        <v>0</v>
      </c>
      <c r="BE244" s="75" t="n">
        <f aca="false">IFERROR(LARGE(AD244:AI244,4),0)</f>
        <v>0</v>
      </c>
      <c r="BF244" s="75" t="n">
        <f aca="false">IFERROR(INDEX(AJ244:AO244,SMALL(IF(AD244:AI244=BE244,COLUMN(AD244:AI244)-COLUMN(AD244)+1),COUNTIF(AP244:AS244,BE244))),0)</f>
        <v>0</v>
      </c>
      <c r="BG244" s="76" t="n">
        <f aca="false">IFERROR(INDEX(X244:AC244,SMALL(IF(AD244:AI244=BH244,COLUMN(AD244:AI244)-COLUMN(AD244)+1),COUNTIF(AP244:AT244,BH244))),0)</f>
        <v>0</v>
      </c>
      <c r="BH244" s="76" t="n">
        <f aca="false">IFERROR(LARGE(AD244:AI244,5),0)</f>
        <v>0</v>
      </c>
      <c r="BI244" s="76" t="n">
        <f aca="false">IFERROR(INDEX(AJ244:AO244,SMALL(IF(AD244:AI244=BH244,COLUMN(AD244:AI244)-COLUMN(AD244)+1),COUNTIF(AP244:AT244,BH244))),0)</f>
        <v>0</v>
      </c>
      <c r="BJ244" s="77" t="n">
        <f aca="false">IF(COUNTIF(AD244:AI244,0)=0,IF(COUNTIFS(AD244:AI244,"*F*")=0,SUM(LARGE(AD244:AI244,{1,2,3,4,5})),IF(COUNTIFS(AD244:AI244,"*F*")=1,SUM(LARGE(AD244:AI244,{1,2,3,4,5})),IF(COUNTIFS(AD244:AI244,"*F*")=2,"C",IF(COUNTIFS(AD244:AI244,"*F*")&gt;2,"F")))),IF(COUNTIFS(AD244:AH244,"*F*")=0,SUM(AD244:AH244),IF(COUNTIFS(AD244:AH244,"*F*")=1,"C",IF(COUNTIFS(AD244:AH244,"*F*")&gt;=2,"F"))))</f>
        <v>0</v>
      </c>
      <c r="BK244" s="78" t="n">
        <f aca="false">IFERROR(BJ244/5,BJ244)</f>
        <v>0</v>
      </c>
    </row>
    <row r="245" customFormat="false" ht="15" hidden="false" customHeight="false" outlineLevel="0" collapsed="false">
      <c r="A245" s="64" t="n">
        <v>243</v>
      </c>
      <c r="B245" s="65" t="s">
        <v>12</v>
      </c>
      <c r="C245" s="79"/>
      <c r="D245" s="79"/>
      <c r="E245" s="50"/>
      <c r="F245" s="44"/>
      <c r="G245" s="44"/>
      <c r="H245" s="44"/>
      <c r="I245" s="44"/>
      <c r="J245" s="44"/>
      <c r="K245" s="44"/>
      <c r="L245" s="44"/>
      <c r="M245" s="44"/>
      <c r="N245" s="44"/>
      <c r="O245" s="44"/>
      <c r="P245" s="44"/>
      <c r="Q245" s="44"/>
      <c r="R245" s="44"/>
      <c r="S245" s="44"/>
      <c r="T245" s="44"/>
      <c r="U245" s="44"/>
      <c r="V245" s="44"/>
      <c r="W245" s="44"/>
      <c r="X245" s="67" t="n">
        <f aca="false">F245</f>
        <v>0</v>
      </c>
      <c r="Y245" s="67" t="n">
        <f aca="false">I245</f>
        <v>0</v>
      </c>
      <c r="Z245" s="67" t="n">
        <f aca="false">L245</f>
        <v>0</v>
      </c>
      <c r="AA245" s="67" t="n">
        <f aca="false">O245</f>
        <v>0</v>
      </c>
      <c r="AB245" s="67" t="n">
        <f aca="false">R245</f>
        <v>0</v>
      </c>
      <c r="AC245" s="67" t="n">
        <f aca="false">U245</f>
        <v>0</v>
      </c>
      <c r="AD245" s="68" t="n">
        <f aca="false">G245</f>
        <v>0</v>
      </c>
      <c r="AE245" s="68" t="n">
        <f aca="false">J245</f>
        <v>0</v>
      </c>
      <c r="AF245" s="68" t="n">
        <f aca="false">M245</f>
        <v>0</v>
      </c>
      <c r="AG245" s="68" t="n">
        <f aca="false">P245</f>
        <v>0</v>
      </c>
      <c r="AH245" s="68" t="n">
        <f aca="false">S245</f>
        <v>0</v>
      </c>
      <c r="AI245" s="68" t="n">
        <f aca="false">V245</f>
        <v>0</v>
      </c>
      <c r="AJ245" s="69" t="n">
        <f aca="false">H245</f>
        <v>0</v>
      </c>
      <c r="AK245" s="69" t="n">
        <f aca="false">K245</f>
        <v>0</v>
      </c>
      <c r="AL245" s="69" t="n">
        <f aca="false">N245</f>
        <v>0</v>
      </c>
      <c r="AM245" s="69" t="n">
        <f aca="false">Q245</f>
        <v>0</v>
      </c>
      <c r="AN245" s="69" t="n">
        <f aca="false">T245</f>
        <v>0</v>
      </c>
      <c r="AO245" s="69" t="n">
        <f aca="false">W245</f>
        <v>0</v>
      </c>
      <c r="AP245" s="70" t="n">
        <f aca="false">IFERROR(LARGE(AD245:AI245,1),0)</f>
        <v>0</v>
      </c>
      <c r="AQ245" s="70" t="n">
        <f aca="false">IFERROR(LARGE(AD245:AI245,2),0)</f>
        <v>0</v>
      </c>
      <c r="AR245" s="70" t="n">
        <f aca="false">IFERROR(LARGE(AD245:AI245,3),0)</f>
        <v>0</v>
      </c>
      <c r="AS245" s="70" t="n">
        <f aca="false">IFERROR(LARGE(AD245:AI245,4),0)</f>
        <v>0</v>
      </c>
      <c r="AT245" s="70" t="n">
        <f aca="false">IFERROR(LARGE(AD245:AI245,5),0)</f>
        <v>0</v>
      </c>
      <c r="AU245" s="71" t="n">
        <f aca="false">IFERROR(INDEX(X245:AC245,SMALL(IF(AD245:AI245=AV245,COLUMN(AD245:AI245)-COLUMN(AD245)+1),COUNTIF(AP245:AP245,AV245))),0)</f>
        <v>0</v>
      </c>
      <c r="AV245" s="71" t="n">
        <f aca="false">IFERROR(LARGE(AD245:AI245,1),0)</f>
        <v>0</v>
      </c>
      <c r="AW245" s="71" t="n">
        <f aca="false">IFERROR(INDEX(AJ245:AO245,SMALL(IF(AD245:AI245=AV245,COLUMN(AD245:AI245)-COLUMN(AD245)+1),COUNTIF(AP245:AP245,AV245))),0)</f>
        <v>0</v>
      </c>
      <c r="AX245" s="72" t="n">
        <f aca="false">IFERROR(INDEX(X245:AC245,SMALL(IF(AD245:AI245=AY245,COLUMN(AD245:AI245)-COLUMN(AD245)+1),COUNTIF(AP245:AQ245,AY245))),0)</f>
        <v>0</v>
      </c>
      <c r="AY245" s="72" t="n">
        <f aca="false">IFERROR(LARGE(AD245:AI245,2),0)</f>
        <v>0</v>
      </c>
      <c r="AZ245" s="73" t="n">
        <f aca="false">IFERROR(INDEX(AJ245:AO245,SMALL(IF(AD245:AI245=AY245,COLUMN(AD245:AI245)-COLUMN(AD245)+1),COUNTIF(AP245:AQ245,AY245))),0)</f>
        <v>0</v>
      </c>
      <c r="BA245" s="74" t="n">
        <f aca="false">IFERROR(INDEX(X245:AC245,SMALL(IF(AD245:AI245=BB245,COLUMN(AD245:AI245)-COLUMN(AD245)+1),COUNTIF(AP245:AR245,BB245))),0)</f>
        <v>0</v>
      </c>
      <c r="BB245" s="74" t="n">
        <f aca="false">IFERROR(LARGE(AD245:AI245,3),0)</f>
        <v>0</v>
      </c>
      <c r="BC245" s="74" t="n">
        <f aca="false">IFERROR(INDEX(AJ245:AO245,SMALL(IF(AD245:AI245=BB245,COLUMN(AD245:AI245)-COLUMN(AD245)+1),COUNTIF(AP245:AR245,BB245))),0)</f>
        <v>0</v>
      </c>
      <c r="BD245" s="75" t="n">
        <f aca="false">IFERROR(INDEX(X245:AC245,SMALL(IF(AD245:AI245=BE245,COLUMN(AD245:AI245)-COLUMN(AD245)+1),COUNTIF(AP245:AS245,BE245))),0)</f>
        <v>0</v>
      </c>
      <c r="BE245" s="75" t="n">
        <f aca="false">IFERROR(LARGE(AD245:AI245,4),0)</f>
        <v>0</v>
      </c>
      <c r="BF245" s="75" t="n">
        <f aca="false">IFERROR(INDEX(AJ245:AO245,SMALL(IF(AD245:AI245=BE245,COLUMN(AD245:AI245)-COLUMN(AD245)+1),COUNTIF(AP245:AS245,BE245))),0)</f>
        <v>0</v>
      </c>
      <c r="BG245" s="76" t="n">
        <f aca="false">IFERROR(INDEX(X245:AC245,SMALL(IF(AD245:AI245=BH245,COLUMN(AD245:AI245)-COLUMN(AD245)+1),COUNTIF(AP245:AT245,BH245))),0)</f>
        <v>0</v>
      </c>
      <c r="BH245" s="76" t="n">
        <f aca="false">IFERROR(LARGE(AD245:AI245,5),0)</f>
        <v>0</v>
      </c>
      <c r="BI245" s="76" t="n">
        <f aca="false">IFERROR(INDEX(AJ245:AO245,SMALL(IF(AD245:AI245=BH245,COLUMN(AD245:AI245)-COLUMN(AD245)+1),COUNTIF(AP245:AT245,BH245))),0)</f>
        <v>0</v>
      </c>
      <c r="BJ245" s="77" t="n">
        <f aca="false">IF(COUNTIF(AD245:AI245,0)=0,IF(COUNTIFS(AD245:AI245,"*F*")=0,SUM(LARGE(AD245:AI245,{1,2,3,4,5})),IF(COUNTIFS(AD245:AI245,"*F*")=1,SUM(LARGE(AD245:AI245,{1,2,3,4,5})),IF(COUNTIFS(AD245:AI245,"*F*")=2,"C",IF(COUNTIFS(AD245:AI245,"*F*")&gt;2,"F")))),IF(COUNTIFS(AD245:AH245,"*F*")=0,SUM(AD245:AH245),IF(COUNTIFS(AD245:AH245,"*F*")=1,"C",IF(COUNTIFS(AD245:AH245,"*F*")&gt;=2,"F"))))</f>
        <v>0</v>
      </c>
      <c r="BK245" s="78" t="n">
        <f aca="false">IFERROR(BJ245/5,BJ245)</f>
        <v>0</v>
      </c>
    </row>
    <row r="246" customFormat="false" ht="15" hidden="false" customHeight="false" outlineLevel="0" collapsed="false">
      <c r="A246" s="64" t="n">
        <v>244</v>
      </c>
      <c r="B246" s="65" t="s">
        <v>12</v>
      </c>
      <c r="C246" s="79"/>
      <c r="D246" s="79"/>
      <c r="E246" s="50"/>
      <c r="F246" s="44"/>
      <c r="G246" s="44"/>
      <c r="H246" s="44"/>
      <c r="I246" s="44"/>
      <c r="J246" s="44"/>
      <c r="K246" s="44"/>
      <c r="L246" s="44"/>
      <c r="M246" s="44"/>
      <c r="N246" s="44"/>
      <c r="O246" s="44"/>
      <c r="P246" s="44"/>
      <c r="Q246" s="44"/>
      <c r="R246" s="44"/>
      <c r="S246" s="44"/>
      <c r="T246" s="44"/>
      <c r="U246" s="44"/>
      <c r="V246" s="44"/>
      <c r="W246" s="44"/>
      <c r="X246" s="67" t="n">
        <f aca="false">F246</f>
        <v>0</v>
      </c>
      <c r="Y246" s="67" t="n">
        <f aca="false">I246</f>
        <v>0</v>
      </c>
      <c r="Z246" s="67" t="n">
        <f aca="false">L246</f>
        <v>0</v>
      </c>
      <c r="AA246" s="67" t="n">
        <f aca="false">O246</f>
        <v>0</v>
      </c>
      <c r="AB246" s="67" t="n">
        <f aca="false">R246</f>
        <v>0</v>
      </c>
      <c r="AC246" s="67" t="n">
        <f aca="false">U246</f>
        <v>0</v>
      </c>
      <c r="AD246" s="68" t="n">
        <f aca="false">G246</f>
        <v>0</v>
      </c>
      <c r="AE246" s="68" t="n">
        <f aca="false">J246</f>
        <v>0</v>
      </c>
      <c r="AF246" s="68" t="n">
        <f aca="false">M246</f>
        <v>0</v>
      </c>
      <c r="AG246" s="68" t="n">
        <f aca="false">P246</f>
        <v>0</v>
      </c>
      <c r="AH246" s="68" t="n">
        <f aca="false">S246</f>
        <v>0</v>
      </c>
      <c r="AI246" s="68" t="n">
        <f aca="false">V246</f>
        <v>0</v>
      </c>
      <c r="AJ246" s="69" t="n">
        <f aca="false">H246</f>
        <v>0</v>
      </c>
      <c r="AK246" s="69" t="n">
        <f aca="false">K246</f>
        <v>0</v>
      </c>
      <c r="AL246" s="69" t="n">
        <f aca="false">N246</f>
        <v>0</v>
      </c>
      <c r="AM246" s="69" t="n">
        <f aca="false">Q246</f>
        <v>0</v>
      </c>
      <c r="AN246" s="69" t="n">
        <f aca="false">T246</f>
        <v>0</v>
      </c>
      <c r="AO246" s="69" t="n">
        <f aca="false">W246</f>
        <v>0</v>
      </c>
      <c r="AP246" s="70" t="n">
        <f aca="false">IFERROR(LARGE(AD246:AI246,1),0)</f>
        <v>0</v>
      </c>
      <c r="AQ246" s="70" t="n">
        <f aca="false">IFERROR(LARGE(AD246:AI246,2),0)</f>
        <v>0</v>
      </c>
      <c r="AR246" s="70" t="n">
        <f aca="false">IFERROR(LARGE(AD246:AI246,3),0)</f>
        <v>0</v>
      </c>
      <c r="AS246" s="70" t="n">
        <f aca="false">IFERROR(LARGE(AD246:AI246,4),0)</f>
        <v>0</v>
      </c>
      <c r="AT246" s="70" t="n">
        <f aca="false">IFERROR(LARGE(AD246:AI246,5),0)</f>
        <v>0</v>
      </c>
      <c r="AU246" s="71" t="n">
        <f aca="false">IFERROR(INDEX(X246:AC246,SMALL(IF(AD246:AI246=AV246,COLUMN(AD246:AI246)-COLUMN(AD246)+1),COUNTIF(AP246:AP246,AV246))),0)</f>
        <v>0</v>
      </c>
      <c r="AV246" s="71" t="n">
        <f aca="false">IFERROR(LARGE(AD246:AI246,1),0)</f>
        <v>0</v>
      </c>
      <c r="AW246" s="71" t="n">
        <f aca="false">IFERROR(INDEX(AJ246:AO246,SMALL(IF(AD246:AI246=AV246,COLUMN(AD246:AI246)-COLUMN(AD246)+1),COUNTIF(AP246:AP246,AV246))),0)</f>
        <v>0</v>
      </c>
      <c r="AX246" s="72" t="n">
        <f aca="false">IFERROR(INDEX(X246:AC246,SMALL(IF(AD246:AI246=AY246,COLUMN(AD246:AI246)-COLUMN(AD246)+1),COUNTIF(AP246:AQ246,AY246))),0)</f>
        <v>0</v>
      </c>
      <c r="AY246" s="72" t="n">
        <f aca="false">IFERROR(LARGE(AD246:AI246,2),0)</f>
        <v>0</v>
      </c>
      <c r="AZ246" s="73" t="n">
        <f aca="false">IFERROR(INDEX(AJ246:AO246,SMALL(IF(AD246:AI246=AY246,COLUMN(AD246:AI246)-COLUMN(AD246)+1),COUNTIF(AP246:AQ246,AY246))),0)</f>
        <v>0</v>
      </c>
      <c r="BA246" s="74" t="n">
        <f aca="false">IFERROR(INDEX(X246:AC246,SMALL(IF(AD246:AI246=BB246,COLUMN(AD246:AI246)-COLUMN(AD246)+1),COUNTIF(AP246:AR246,BB246))),0)</f>
        <v>0</v>
      </c>
      <c r="BB246" s="74" t="n">
        <f aca="false">IFERROR(LARGE(AD246:AI246,3),0)</f>
        <v>0</v>
      </c>
      <c r="BC246" s="74" t="n">
        <f aca="false">IFERROR(INDEX(AJ246:AO246,SMALL(IF(AD246:AI246=BB246,COLUMN(AD246:AI246)-COLUMN(AD246)+1),COUNTIF(AP246:AR246,BB246))),0)</f>
        <v>0</v>
      </c>
      <c r="BD246" s="75" t="n">
        <f aca="false">IFERROR(INDEX(X246:AC246,SMALL(IF(AD246:AI246=BE246,COLUMN(AD246:AI246)-COLUMN(AD246)+1),COUNTIF(AP246:AS246,BE246))),0)</f>
        <v>0</v>
      </c>
      <c r="BE246" s="75" t="n">
        <f aca="false">IFERROR(LARGE(AD246:AI246,4),0)</f>
        <v>0</v>
      </c>
      <c r="BF246" s="75" t="n">
        <f aca="false">IFERROR(INDEX(AJ246:AO246,SMALL(IF(AD246:AI246=BE246,COLUMN(AD246:AI246)-COLUMN(AD246)+1),COUNTIF(AP246:AS246,BE246))),0)</f>
        <v>0</v>
      </c>
      <c r="BG246" s="76" t="n">
        <f aca="false">IFERROR(INDEX(X246:AC246,SMALL(IF(AD246:AI246=BH246,COLUMN(AD246:AI246)-COLUMN(AD246)+1),COUNTIF(AP246:AT246,BH246))),0)</f>
        <v>0</v>
      </c>
      <c r="BH246" s="76" t="n">
        <f aca="false">IFERROR(LARGE(AD246:AI246,5),0)</f>
        <v>0</v>
      </c>
      <c r="BI246" s="76" t="n">
        <f aca="false">IFERROR(INDEX(AJ246:AO246,SMALL(IF(AD246:AI246=BH246,COLUMN(AD246:AI246)-COLUMN(AD246)+1),COUNTIF(AP246:AT246,BH246))),0)</f>
        <v>0</v>
      </c>
      <c r="BJ246" s="77" t="n">
        <f aca="false">IF(COUNTIF(AD246:AI246,0)=0,IF(COUNTIFS(AD246:AI246,"*F*")=0,SUM(LARGE(AD246:AI246,{1,2,3,4,5})),IF(COUNTIFS(AD246:AI246,"*F*")=1,SUM(LARGE(AD246:AI246,{1,2,3,4,5})),IF(COUNTIFS(AD246:AI246,"*F*")=2,"C",IF(COUNTIFS(AD246:AI246,"*F*")&gt;2,"F")))),IF(COUNTIFS(AD246:AH246,"*F*")=0,SUM(AD246:AH246),IF(COUNTIFS(AD246:AH246,"*F*")=1,"C",IF(COUNTIFS(AD246:AH246,"*F*")&gt;=2,"F"))))</f>
        <v>0</v>
      </c>
      <c r="BK246" s="78" t="n">
        <f aca="false">IFERROR(BJ246/5,BJ246)</f>
        <v>0</v>
      </c>
    </row>
    <row r="247" customFormat="false" ht="15" hidden="false" customHeight="false" outlineLevel="0" collapsed="false">
      <c r="A247" s="64" t="n">
        <v>245</v>
      </c>
      <c r="B247" s="65" t="s">
        <v>12</v>
      </c>
      <c r="C247" s="79"/>
      <c r="D247" s="79"/>
      <c r="E247" s="50"/>
      <c r="F247" s="44"/>
      <c r="G247" s="44"/>
      <c r="H247" s="44"/>
      <c r="I247" s="44"/>
      <c r="J247" s="44"/>
      <c r="K247" s="44"/>
      <c r="L247" s="44"/>
      <c r="M247" s="44"/>
      <c r="N247" s="44"/>
      <c r="O247" s="44"/>
      <c r="P247" s="44"/>
      <c r="Q247" s="44"/>
      <c r="R247" s="44"/>
      <c r="S247" s="44"/>
      <c r="T247" s="44"/>
      <c r="U247" s="44"/>
      <c r="V247" s="44"/>
      <c r="W247" s="44"/>
      <c r="X247" s="67" t="n">
        <f aca="false">F247</f>
        <v>0</v>
      </c>
      <c r="Y247" s="67" t="n">
        <f aca="false">I247</f>
        <v>0</v>
      </c>
      <c r="Z247" s="67" t="n">
        <f aca="false">L247</f>
        <v>0</v>
      </c>
      <c r="AA247" s="67" t="n">
        <f aca="false">O247</f>
        <v>0</v>
      </c>
      <c r="AB247" s="67" t="n">
        <f aca="false">R247</f>
        <v>0</v>
      </c>
      <c r="AC247" s="67" t="n">
        <f aca="false">U247</f>
        <v>0</v>
      </c>
      <c r="AD247" s="68" t="n">
        <f aca="false">G247</f>
        <v>0</v>
      </c>
      <c r="AE247" s="68" t="n">
        <f aca="false">J247</f>
        <v>0</v>
      </c>
      <c r="AF247" s="68" t="n">
        <f aca="false">M247</f>
        <v>0</v>
      </c>
      <c r="AG247" s="68" t="n">
        <f aca="false">P247</f>
        <v>0</v>
      </c>
      <c r="AH247" s="68" t="n">
        <f aca="false">S247</f>
        <v>0</v>
      </c>
      <c r="AI247" s="68" t="n">
        <f aca="false">V247</f>
        <v>0</v>
      </c>
      <c r="AJ247" s="69" t="n">
        <f aca="false">H247</f>
        <v>0</v>
      </c>
      <c r="AK247" s="69" t="n">
        <f aca="false">K247</f>
        <v>0</v>
      </c>
      <c r="AL247" s="69" t="n">
        <f aca="false">N247</f>
        <v>0</v>
      </c>
      <c r="AM247" s="69" t="n">
        <f aca="false">Q247</f>
        <v>0</v>
      </c>
      <c r="AN247" s="69" t="n">
        <f aca="false">T247</f>
        <v>0</v>
      </c>
      <c r="AO247" s="69" t="n">
        <f aca="false">W247</f>
        <v>0</v>
      </c>
      <c r="AP247" s="70" t="n">
        <f aca="false">IFERROR(LARGE(AD247:AI247,1),0)</f>
        <v>0</v>
      </c>
      <c r="AQ247" s="70" t="n">
        <f aca="false">IFERROR(LARGE(AD247:AI247,2),0)</f>
        <v>0</v>
      </c>
      <c r="AR247" s="70" t="n">
        <f aca="false">IFERROR(LARGE(AD247:AI247,3),0)</f>
        <v>0</v>
      </c>
      <c r="AS247" s="70" t="n">
        <f aca="false">IFERROR(LARGE(AD247:AI247,4),0)</f>
        <v>0</v>
      </c>
      <c r="AT247" s="70" t="n">
        <f aca="false">IFERROR(LARGE(AD247:AI247,5),0)</f>
        <v>0</v>
      </c>
      <c r="AU247" s="71" t="n">
        <f aca="false">IFERROR(INDEX(X247:AC247,SMALL(IF(AD247:AI247=AV247,COLUMN(AD247:AI247)-COLUMN(AD247)+1),COUNTIF(AP247:AP247,AV247))),0)</f>
        <v>0</v>
      </c>
      <c r="AV247" s="71" t="n">
        <f aca="false">IFERROR(LARGE(AD247:AI247,1),0)</f>
        <v>0</v>
      </c>
      <c r="AW247" s="71" t="n">
        <f aca="false">IFERROR(INDEX(AJ247:AO247,SMALL(IF(AD247:AI247=AV247,COLUMN(AD247:AI247)-COLUMN(AD247)+1),COUNTIF(AP247:AP247,AV247))),0)</f>
        <v>0</v>
      </c>
      <c r="AX247" s="72" t="n">
        <f aca="false">IFERROR(INDEX(X247:AC247,SMALL(IF(AD247:AI247=AY247,COLUMN(AD247:AI247)-COLUMN(AD247)+1),COUNTIF(AP247:AQ247,AY247))),0)</f>
        <v>0</v>
      </c>
      <c r="AY247" s="72" t="n">
        <f aca="false">IFERROR(LARGE(AD247:AI247,2),0)</f>
        <v>0</v>
      </c>
      <c r="AZ247" s="73" t="n">
        <f aca="false">IFERROR(INDEX(AJ247:AO247,SMALL(IF(AD247:AI247=AY247,COLUMN(AD247:AI247)-COLUMN(AD247)+1),COUNTIF(AP247:AQ247,AY247))),0)</f>
        <v>0</v>
      </c>
      <c r="BA247" s="74" t="n">
        <f aca="false">IFERROR(INDEX(X247:AC247,SMALL(IF(AD247:AI247=BB247,COLUMN(AD247:AI247)-COLUMN(AD247)+1),COUNTIF(AP247:AR247,BB247))),0)</f>
        <v>0</v>
      </c>
      <c r="BB247" s="74" t="n">
        <f aca="false">IFERROR(LARGE(AD247:AI247,3),0)</f>
        <v>0</v>
      </c>
      <c r="BC247" s="74" t="n">
        <f aca="false">IFERROR(INDEX(AJ247:AO247,SMALL(IF(AD247:AI247=BB247,COLUMN(AD247:AI247)-COLUMN(AD247)+1),COUNTIF(AP247:AR247,BB247))),0)</f>
        <v>0</v>
      </c>
      <c r="BD247" s="75" t="n">
        <f aca="false">IFERROR(INDEX(X247:AC247,SMALL(IF(AD247:AI247=BE247,COLUMN(AD247:AI247)-COLUMN(AD247)+1),COUNTIF(AP247:AS247,BE247))),0)</f>
        <v>0</v>
      </c>
      <c r="BE247" s="75" t="n">
        <f aca="false">IFERROR(LARGE(AD247:AI247,4),0)</f>
        <v>0</v>
      </c>
      <c r="BF247" s="75" t="n">
        <f aca="false">IFERROR(INDEX(AJ247:AO247,SMALL(IF(AD247:AI247=BE247,COLUMN(AD247:AI247)-COLUMN(AD247)+1),COUNTIF(AP247:AS247,BE247))),0)</f>
        <v>0</v>
      </c>
      <c r="BG247" s="76" t="n">
        <f aca="false">IFERROR(INDEX(X247:AC247,SMALL(IF(AD247:AI247=BH247,COLUMN(AD247:AI247)-COLUMN(AD247)+1),COUNTIF(AP247:AT247,BH247))),0)</f>
        <v>0</v>
      </c>
      <c r="BH247" s="76" t="n">
        <f aca="false">IFERROR(LARGE(AD247:AI247,5),0)</f>
        <v>0</v>
      </c>
      <c r="BI247" s="76" t="n">
        <f aca="false">IFERROR(INDEX(AJ247:AO247,SMALL(IF(AD247:AI247=BH247,COLUMN(AD247:AI247)-COLUMN(AD247)+1),COUNTIF(AP247:AT247,BH247))),0)</f>
        <v>0</v>
      </c>
      <c r="BJ247" s="77" t="n">
        <f aca="false">IF(COUNTIF(AD247:AI247,0)=0,IF(COUNTIFS(AD247:AI247,"*F*")=0,SUM(LARGE(AD247:AI247,{1,2,3,4,5})),IF(COUNTIFS(AD247:AI247,"*F*")=1,SUM(LARGE(AD247:AI247,{1,2,3,4,5})),IF(COUNTIFS(AD247:AI247,"*F*")=2,"C",IF(COUNTIFS(AD247:AI247,"*F*")&gt;2,"F")))),IF(COUNTIFS(AD247:AH247,"*F*")=0,SUM(AD247:AH247),IF(COUNTIFS(AD247:AH247,"*F*")=1,"C",IF(COUNTIFS(AD247:AH247,"*F*")&gt;=2,"F"))))</f>
        <v>0</v>
      </c>
      <c r="BK247" s="78" t="n">
        <f aca="false">IFERROR(BJ247/5,BJ247)</f>
        <v>0</v>
      </c>
    </row>
    <row r="248" customFormat="false" ht="15" hidden="false" customHeight="false" outlineLevel="0" collapsed="false">
      <c r="A248" s="64" t="n">
        <v>246</v>
      </c>
      <c r="B248" s="65" t="s">
        <v>12</v>
      </c>
      <c r="C248" s="79"/>
      <c r="D248" s="79"/>
      <c r="E248" s="50"/>
      <c r="F248" s="44"/>
      <c r="G248" s="44"/>
      <c r="H248" s="44"/>
      <c r="I248" s="44"/>
      <c r="J248" s="44"/>
      <c r="K248" s="44"/>
      <c r="L248" s="44"/>
      <c r="M248" s="44"/>
      <c r="N248" s="44"/>
      <c r="O248" s="44"/>
      <c r="P248" s="44"/>
      <c r="Q248" s="44"/>
      <c r="R248" s="44"/>
      <c r="S248" s="44"/>
      <c r="T248" s="44"/>
      <c r="U248" s="44"/>
      <c r="V248" s="44"/>
      <c r="W248" s="44"/>
      <c r="X248" s="67" t="n">
        <f aca="false">F248</f>
        <v>0</v>
      </c>
      <c r="Y248" s="67" t="n">
        <f aca="false">I248</f>
        <v>0</v>
      </c>
      <c r="Z248" s="67" t="n">
        <f aca="false">L248</f>
        <v>0</v>
      </c>
      <c r="AA248" s="67" t="n">
        <f aca="false">O248</f>
        <v>0</v>
      </c>
      <c r="AB248" s="67" t="n">
        <f aca="false">R248</f>
        <v>0</v>
      </c>
      <c r="AC248" s="67" t="n">
        <f aca="false">U248</f>
        <v>0</v>
      </c>
      <c r="AD248" s="68" t="n">
        <f aca="false">G248</f>
        <v>0</v>
      </c>
      <c r="AE248" s="68" t="n">
        <f aca="false">J248</f>
        <v>0</v>
      </c>
      <c r="AF248" s="68" t="n">
        <f aca="false">M248</f>
        <v>0</v>
      </c>
      <c r="AG248" s="68" t="n">
        <f aca="false">P248</f>
        <v>0</v>
      </c>
      <c r="AH248" s="68" t="n">
        <f aca="false">S248</f>
        <v>0</v>
      </c>
      <c r="AI248" s="68" t="n">
        <f aca="false">V248</f>
        <v>0</v>
      </c>
      <c r="AJ248" s="69" t="n">
        <f aca="false">H248</f>
        <v>0</v>
      </c>
      <c r="AK248" s="69" t="n">
        <f aca="false">K248</f>
        <v>0</v>
      </c>
      <c r="AL248" s="69" t="n">
        <f aca="false">N248</f>
        <v>0</v>
      </c>
      <c r="AM248" s="69" t="n">
        <f aca="false">Q248</f>
        <v>0</v>
      </c>
      <c r="AN248" s="69" t="n">
        <f aca="false">T248</f>
        <v>0</v>
      </c>
      <c r="AO248" s="69" t="n">
        <f aca="false">W248</f>
        <v>0</v>
      </c>
      <c r="AP248" s="70" t="n">
        <f aca="false">IFERROR(LARGE(AD248:AI248,1),0)</f>
        <v>0</v>
      </c>
      <c r="AQ248" s="70" t="n">
        <f aca="false">IFERROR(LARGE(AD248:AI248,2),0)</f>
        <v>0</v>
      </c>
      <c r="AR248" s="70" t="n">
        <f aca="false">IFERROR(LARGE(AD248:AI248,3),0)</f>
        <v>0</v>
      </c>
      <c r="AS248" s="70" t="n">
        <f aca="false">IFERROR(LARGE(AD248:AI248,4),0)</f>
        <v>0</v>
      </c>
      <c r="AT248" s="70" t="n">
        <f aca="false">IFERROR(LARGE(AD248:AI248,5),0)</f>
        <v>0</v>
      </c>
      <c r="AU248" s="71" t="n">
        <f aca="false">IFERROR(INDEX(X248:AC248,SMALL(IF(AD248:AI248=AV248,COLUMN(AD248:AI248)-COLUMN(AD248)+1),COUNTIF(AP248:AP248,AV248))),0)</f>
        <v>0</v>
      </c>
      <c r="AV248" s="71" t="n">
        <f aca="false">IFERROR(LARGE(AD248:AI248,1),0)</f>
        <v>0</v>
      </c>
      <c r="AW248" s="71" t="n">
        <f aca="false">IFERROR(INDEX(AJ248:AO248,SMALL(IF(AD248:AI248=AV248,COLUMN(AD248:AI248)-COLUMN(AD248)+1),COUNTIF(AP248:AP248,AV248))),0)</f>
        <v>0</v>
      </c>
      <c r="AX248" s="72" t="n">
        <f aca="false">IFERROR(INDEX(X248:AC248,SMALL(IF(AD248:AI248=AY248,COLUMN(AD248:AI248)-COLUMN(AD248)+1),COUNTIF(AP248:AQ248,AY248))),0)</f>
        <v>0</v>
      </c>
      <c r="AY248" s="72" t="n">
        <f aca="false">IFERROR(LARGE(AD248:AI248,2),0)</f>
        <v>0</v>
      </c>
      <c r="AZ248" s="73" t="n">
        <f aca="false">IFERROR(INDEX(AJ248:AO248,SMALL(IF(AD248:AI248=AY248,COLUMN(AD248:AI248)-COLUMN(AD248)+1),COUNTIF(AP248:AQ248,AY248))),0)</f>
        <v>0</v>
      </c>
      <c r="BA248" s="74" t="n">
        <f aca="false">IFERROR(INDEX(X248:AC248,SMALL(IF(AD248:AI248=BB248,COLUMN(AD248:AI248)-COLUMN(AD248)+1),COUNTIF(AP248:AR248,BB248))),0)</f>
        <v>0</v>
      </c>
      <c r="BB248" s="74" t="n">
        <f aca="false">IFERROR(LARGE(AD248:AI248,3),0)</f>
        <v>0</v>
      </c>
      <c r="BC248" s="74" t="n">
        <f aca="false">IFERROR(INDEX(AJ248:AO248,SMALL(IF(AD248:AI248=BB248,COLUMN(AD248:AI248)-COLUMN(AD248)+1),COUNTIF(AP248:AR248,BB248))),0)</f>
        <v>0</v>
      </c>
      <c r="BD248" s="75" t="n">
        <f aca="false">IFERROR(INDEX(X248:AC248,SMALL(IF(AD248:AI248=BE248,COLUMN(AD248:AI248)-COLUMN(AD248)+1),COUNTIF(AP248:AS248,BE248))),0)</f>
        <v>0</v>
      </c>
      <c r="BE248" s="75" t="n">
        <f aca="false">IFERROR(LARGE(AD248:AI248,4),0)</f>
        <v>0</v>
      </c>
      <c r="BF248" s="75" t="n">
        <f aca="false">IFERROR(INDEX(AJ248:AO248,SMALL(IF(AD248:AI248=BE248,COLUMN(AD248:AI248)-COLUMN(AD248)+1),COUNTIF(AP248:AS248,BE248))),0)</f>
        <v>0</v>
      </c>
      <c r="BG248" s="76" t="n">
        <f aca="false">IFERROR(INDEX(X248:AC248,SMALL(IF(AD248:AI248=BH248,COLUMN(AD248:AI248)-COLUMN(AD248)+1),COUNTIF(AP248:AT248,BH248))),0)</f>
        <v>0</v>
      </c>
      <c r="BH248" s="76" t="n">
        <f aca="false">IFERROR(LARGE(AD248:AI248,5),0)</f>
        <v>0</v>
      </c>
      <c r="BI248" s="76" t="n">
        <f aca="false">IFERROR(INDEX(AJ248:AO248,SMALL(IF(AD248:AI248=BH248,COLUMN(AD248:AI248)-COLUMN(AD248)+1),COUNTIF(AP248:AT248,BH248))),0)</f>
        <v>0</v>
      </c>
      <c r="BJ248" s="77" t="n">
        <f aca="false">IF(COUNTIF(AD248:AI248,0)=0,IF(COUNTIFS(AD248:AI248,"*F*")=0,SUM(LARGE(AD248:AI248,{1,2,3,4,5})),IF(COUNTIFS(AD248:AI248,"*F*")=1,SUM(LARGE(AD248:AI248,{1,2,3,4,5})),IF(COUNTIFS(AD248:AI248,"*F*")=2,"C",IF(COUNTIFS(AD248:AI248,"*F*")&gt;2,"F")))),IF(COUNTIFS(AD248:AH248,"*F*")=0,SUM(AD248:AH248),IF(COUNTIFS(AD248:AH248,"*F*")=1,"C",IF(COUNTIFS(AD248:AH248,"*F*")&gt;=2,"F"))))</f>
        <v>0</v>
      </c>
      <c r="BK248" s="78" t="n">
        <f aca="false">IFERROR(BJ248/5,BJ248)</f>
        <v>0</v>
      </c>
    </row>
    <row r="249" customFormat="false" ht="15" hidden="false" customHeight="false" outlineLevel="0" collapsed="false">
      <c r="A249" s="64" t="n">
        <v>247</v>
      </c>
      <c r="B249" s="65" t="s">
        <v>12</v>
      </c>
      <c r="C249" s="79"/>
      <c r="D249" s="79"/>
      <c r="E249" s="50"/>
      <c r="F249" s="44"/>
      <c r="G249" s="44"/>
      <c r="H249" s="44"/>
      <c r="I249" s="44"/>
      <c r="J249" s="44"/>
      <c r="K249" s="44"/>
      <c r="L249" s="44"/>
      <c r="M249" s="44"/>
      <c r="N249" s="44"/>
      <c r="O249" s="44"/>
      <c r="P249" s="44"/>
      <c r="Q249" s="44"/>
      <c r="R249" s="44"/>
      <c r="S249" s="44"/>
      <c r="T249" s="44"/>
      <c r="U249" s="44"/>
      <c r="V249" s="44"/>
      <c r="W249" s="44"/>
      <c r="X249" s="67" t="n">
        <f aca="false">F249</f>
        <v>0</v>
      </c>
      <c r="Y249" s="67" t="n">
        <f aca="false">I249</f>
        <v>0</v>
      </c>
      <c r="Z249" s="67" t="n">
        <f aca="false">L249</f>
        <v>0</v>
      </c>
      <c r="AA249" s="67" t="n">
        <f aca="false">O249</f>
        <v>0</v>
      </c>
      <c r="AB249" s="67" t="n">
        <f aca="false">R249</f>
        <v>0</v>
      </c>
      <c r="AC249" s="67" t="n">
        <f aca="false">U249</f>
        <v>0</v>
      </c>
      <c r="AD249" s="68" t="n">
        <f aca="false">G249</f>
        <v>0</v>
      </c>
      <c r="AE249" s="68" t="n">
        <f aca="false">J249</f>
        <v>0</v>
      </c>
      <c r="AF249" s="68" t="n">
        <f aca="false">M249</f>
        <v>0</v>
      </c>
      <c r="AG249" s="68" t="n">
        <f aca="false">P249</f>
        <v>0</v>
      </c>
      <c r="AH249" s="68" t="n">
        <f aca="false">S249</f>
        <v>0</v>
      </c>
      <c r="AI249" s="68" t="n">
        <f aca="false">V249</f>
        <v>0</v>
      </c>
      <c r="AJ249" s="69" t="n">
        <f aca="false">H249</f>
        <v>0</v>
      </c>
      <c r="AK249" s="69" t="n">
        <f aca="false">K249</f>
        <v>0</v>
      </c>
      <c r="AL249" s="69" t="n">
        <f aca="false">N249</f>
        <v>0</v>
      </c>
      <c r="AM249" s="69" t="n">
        <f aca="false">Q249</f>
        <v>0</v>
      </c>
      <c r="AN249" s="69" t="n">
        <f aca="false">T249</f>
        <v>0</v>
      </c>
      <c r="AO249" s="69" t="n">
        <f aca="false">W249</f>
        <v>0</v>
      </c>
      <c r="AP249" s="70" t="n">
        <f aca="false">IFERROR(LARGE(AD249:AI249,1),0)</f>
        <v>0</v>
      </c>
      <c r="AQ249" s="70" t="n">
        <f aca="false">IFERROR(LARGE(AD249:AI249,2),0)</f>
        <v>0</v>
      </c>
      <c r="AR249" s="70" t="n">
        <f aca="false">IFERROR(LARGE(AD249:AI249,3),0)</f>
        <v>0</v>
      </c>
      <c r="AS249" s="70" t="n">
        <f aca="false">IFERROR(LARGE(AD249:AI249,4),0)</f>
        <v>0</v>
      </c>
      <c r="AT249" s="70" t="n">
        <f aca="false">IFERROR(LARGE(AD249:AI249,5),0)</f>
        <v>0</v>
      </c>
      <c r="AU249" s="71" t="n">
        <f aca="false">IFERROR(INDEX(X249:AC249,SMALL(IF(AD249:AI249=AV249,COLUMN(AD249:AI249)-COLUMN(AD249)+1),COUNTIF(AP249:AP249,AV249))),0)</f>
        <v>0</v>
      </c>
      <c r="AV249" s="71" t="n">
        <f aca="false">IFERROR(LARGE(AD249:AI249,1),0)</f>
        <v>0</v>
      </c>
      <c r="AW249" s="71" t="n">
        <f aca="false">IFERROR(INDEX(AJ249:AO249,SMALL(IF(AD249:AI249=AV249,COLUMN(AD249:AI249)-COLUMN(AD249)+1),COUNTIF(AP249:AP249,AV249))),0)</f>
        <v>0</v>
      </c>
      <c r="AX249" s="72" t="n">
        <f aca="false">IFERROR(INDEX(X249:AC249,SMALL(IF(AD249:AI249=AY249,COLUMN(AD249:AI249)-COLUMN(AD249)+1),COUNTIF(AP249:AQ249,AY249))),0)</f>
        <v>0</v>
      </c>
      <c r="AY249" s="72" t="n">
        <f aca="false">IFERROR(LARGE(AD249:AI249,2),0)</f>
        <v>0</v>
      </c>
      <c r="AZ249" s="73" t="n">
        <f aca="false">IFERROR(INDEX(AJ249:AO249,SMALL(IF(AD249:AI249=AY249,COLUMN(AD249:AI249)-COLUMN(AD249)+1),COUNTIF(AP249:AQ249,AY249))),0)</f>
        <v>0</v>
      </c>
      <c r="BA249" s="74" t="n">
        <f aca="false">IFERROR(INDEX(X249:AC249,SMALL(IF(AD249:AI249=BB249,COLUMN(AD249:AI249)-COLUMN(AD249)+1),COUNTIF(AP249:AR249,BB249))),0)</f>
        <v>0</v>
      </c>
      <c r="BB249" s="74" t="n">
        <f aca="false">IFERROR(LARGE(AD249:AI249,3),0)</f>
        <v>0</v>
      </c>
      <c r="BC249" s="74" t="n">
        <f aca="false">IFERROR(INDEX(AJ249:AO249,SMALL(IF(AD249:AI249=BB249,COLUMN(AD249:AI249)-COLUMN(AD249)+1),COUNTIF(AP249:AR249,BB249))),0)</f>
        <v>0</v>
      </c>
      <c r="BD249" s="75" t="n">
        <f aca="false">IFERROR(INDEX(X249:AC249,SMALL(IF(AD249:AI249=BE249,COLUMN(AD249:AI249)-COLUMN(AD249)+1),COUNTIF(AP249:AS249,BE249))),0)</f>
        <v>0</v>
      </c>
      <c r="BE249" s="75" t="n">
        <f aca="false">IFERROR(LARGE(AD249:AI249,4),0)</f>
        <v>0</v>
      </c>
      <c r="BF249" s="75" t="n">
        <f aca="false">IFERROR(INDEX(AJ249:AO249,SMALL(IF(AD249:AI249=BE249,COLUMN(AD249:AI249)-COLUMN(AD249)+1),COUNTIF(AP249:AS249,BE249))),0)</f>
        <v>0</v>
      </c>
      <c r="BG249" s="76" t="n">
        <f aca="false">IFERROR(INDEX(X249:AC249,SMALL(IF(AD249:AI249=BH249,COLUMN(AD249:AI249)-COLUMN(AD249)+1),COUNTIF(AP249:AT249,BH249))),0)</f>
        <v>0</v>
      </c>
      <c r="BH249" s="76" t="n">
        <f aca="false">IFERROR(LARGE(AD249:AI249,5),0)</f>
        <v>0</v>
      </c>
      <c r="BI249" s="76" t="n">
        <f aca="false">IFERROR(INDEX(AJ249:AO249,SMALL(IF(AD249:AI249=BH249,COLUMN(AD249:AI249)-COLUMN(AD249)+1),COUNTIF(AP249:AT249,BH249))),0)</f>
        <v>0</v>
      </c>
      <c r="BJ249" s="77" t="n">
        <f aca="false">IF(COUNTIF(AD249:AI249,0)=0,IF(COUNTIFS(AD249:AI249,"*F*")=0,SUM(LARGE(AD249:AI249,{1,2,3,4,5})),IF(COUNTIFS(AD249:AI249,"*F*")=1,SUM(LARGE(AD249:AI249,{1,2,3,4,5})),IF(COUNTIFS(AD249:AI249,"*F*")=2,"C",IF(COUNTIFS(AD249:AI249,"*F*")&gt;2,"F")))),IF(COUNTIFS(AD249:AH249,"*F*")=0,SUM(AD249:AH249),IF(COUNTIFS(AD249:AH249,"*F*")=1,"C",IF(COUNTIFS(AD249:AH249,"*F*")&gt;=2,"F"))))</f>
        <v>0</v>
      </c>
      <c r="BK249" s="78" t="n">
        <f aca="false">IFERROR(BJ249/5,BJ249)</f>
        <v>0</v>
      </c>
    </row>
    <row r="250" customFormat="false" ht="15" hidden="false" customHeight="false" outlineLevel="0" collapsed="false">
      <c r="A250" s="64" t="n">
        <v>248</v>
      </c>
      <c r="B250" s="65" t="s">
        <v>12</v>
      </c>
      <c r="C250" s="79"/>
      <c r="D250" s="79"/>
      <c r="E250" s="50"/>
      <c r="F250" s="44"/>
      <c r="G250" s="44"/>
      <c r="H250" s="44"/>
      <c r="I250" s="44"/>
      <c r="J250" s="44"/>
      <c r="K250" s="44"/>
      <c r="L250" s="44"/>
      <c r="M250" s="44"/>
      <c r="N250" s="44"/>
      <c r="O250" s="44"/>
      <c r="P250" s="44"/>
      <c r="Q250" s="44"/>
      <c r="R250" s="44"/>
      <c r="S250" s="44"/>
      <c r="T250" s="44"/>
      <c r="U250" s="44"/>
      <c r="V250" s="44"/>
      <c r="W250" s="44"/>
      <c r="X250" s="67" t="n">
        <f aca="false">F250</f>
        <v>0</v>
      </c>
      <c r="Y250" s="67" t="n">
        <f aca="false">I250</f>
        <v>0</v>
      </c>
      <c r="Z250" s="67" t="n">
        <f aca="false">L250</f>
        <v>0</v>
      </c>
      <c r="AA250" s="67" t="n">
        <f aca="false">O250</f>
        <v>0</v>
      </c>
      <c r="AB250" s="67" t="n">
        <f aca="false">R250</f>
        <v>0</v>
      </c>
      <c r="AC250" s="67" t="n">
        <f aca="false">U250</f>
        <v>0</v>
      </c>
      <c r="AD250" s="68" t="n">
        <f aca="false">G250</f>
        <v>0</v>
      </c>
      <c r="AE250" s="68" t="n">
        <f aca="false">J250</f>
        <v>0</v>
      </c>
      <c r="AF250" s="68" t="n">
        <f aca="false">M250</f>
        <v>0</v>
      </c>
      <c r="AG250" s="68" t="n">
        <f aca="false">P250</f>
        <v>0</v>
      </c>
      <c r="AH250" s="68" t="n">
        <f aca="false">S250</f>
        <v>0</v>
      </c>
      <c r="AI250" s="68" t="n">
        <f aca="false">V250</f>
        <v>0</v>
      </c>
      <c r="AJ250" s="69" t="n">
        <f aca="false">H250</f>
        <v>0</v>
      </c>
      <c r="AK250" s="69" t="n">
        <f aca="false">K250</f>
        <v>0</v>
      </c>
      <c r="AL250" s="69" t="n">
        <f aca="false">N250</f>
        <v>0</v>
      </c>
      <c r="AM250" s="69" t="n">
        <f aca="false">Q250</f>
        <v>0</v>
      </c>
      <c r="AN250" s="69" t="n">
        <f aca="false">T250</f>
        <v>0</v>
      </c>
      <c r="AO250" s="69" t="n">
        <f aca="false">W250</f>
        <v>0</v>
      </c>
      <c r="AP250" s="70" t="n">
        <f aca="false">IFERROR(LARGE(AD250:AI250,1),0)</f>
        <v>0</v>
      </c>
      <c r="AQ250" s="70" t="n">
        <f aca="false">IFERROR(LARGE(AD250:AI250,2),0)</f>
        <v>0</v>
      </c>
      <c r="AR250" s="70" t="n">
        <f aca="false">IFERROR(LARGE(AD250:AI250,3),0)</f>
        <v>0</v>
      </c>
      <c r="AS250" s="70" t="n">
        <f aca="false">IFERROR(LARGE(AD250:AI250,4),0)</f>
        <v>0</v>
      </c>
      <c r="AT250" s="70" t="n">
        <f aca="false">IFERROR(LARGE(AD250:AI250,5),0)</f>
        <v>0</v>
      </c>
      <c r="AU250" s="71" t="n">
        <f aca="false">IFERROR(INDEX(X250:AC250,SMALL(IF(AD250:AI250=AV250,COLUMN(AD250:AI250)-COLUMN(AD250)+1),COUNTIF(AP250:AP250,AV250))),0)</f>
        <v>0</v>
      </c>
      <c r="AV250" s="71" t="n">
        <f aca="false">IFERROR(LARGE(AD250:AI250,1),0)</f>
        <v>0</v>
      </c>
      <c r="AW250" s="71" t="n">
        <f aca="false">IFERROR(INDEX(AJ250:AO250,SMALL(IF(AD250:AI250=AV250,COLUMN(AD250:AI250)-COLUMN(AD250)+1),COUNTIF(AP250:AP250,AV250))),0)</f>
        <v>0</v>
      </c>
      <c r="AX250" s="72" t="n">
        <f aca="false">IFERROR(INDEX(X250:AC250,SMALL(IF(AD250:AI250=AY250,COLUMN(AD250:AI250)-COLUMN(AD250)+1),COUNTIF(AP250:AQ250,AY250))),0)</f>
        <v>0</v>
      </c>
      <c r="AY250" s="72" t="n">
        <f aca="false">IFERROR(LARGE(AD250:AI250,2),0)</f>
        <v>0</v>
      </c>
      <c r="AZ250" s="73" t="n">
        <f aca="false">IFERROR(INDEX(AJ250:AO250,SMALL(IF(AD250:AI250=AY250,COLUMN(AD250:AI250)-COLUMN(AD250)+1),COUNTIF(AP250:AQ250,AY250))),0)</f>
        <v>0</v>
      </c>
      <c r="BA250" s="74" t="n">
        <f aca="false">IFERROR(INDEX(X250:AC250,SMALL(IF(AD250:AI250=BB250,COLUMN(AD250:AI250)-COLUMN(AD250)+1),COUNTIF(AP250:AR250,BB250))),0)</f>
        <v>0</v>
      </c>
      <c r="BB250" s="74" t="n">
        <f aca="false">IFERROR(LARGE(AD250:AI250,3),0)</f>
        <v>0</v>
      </c>
      <c r="BC250" s="74" t="n">
        <f aca="false">IFERROR(INDEX(AJ250:AO250,SMALL(IF(AD250:AI250=BB250,COLUMN(AD250:AI250)-COLUMN(AD250)+1),COUNTIF(AP250:AR250,BB250))),0)</f>
        <v>0</v>
      </c>
      <c r="BD250" s="75" t="n">
        <f aca="false">IFERROR(INDEX(X250:AC250,SMALL(IF(AD250:AI250=BE250,COLUMN(AD250:AI250)-COLUMN(AD250)+1),COUNTIF(AP250:AS250,BE250))),0)</f>
        <v>0</v>
      </c>
      <c r="BE250" s="75" t="n">
        <f aca="false">IFERROR(LARGE(AD250:AI250,4),0)</f>
        <v>0</v>
      </c>
      <c r="BF250" s="75" t="n">
        <f aca="false">IFERROR(INDEX(AJ250:AO250,SMALL(IF(AD250:AI250=BE250,COLUMN(AD250:AI250)-COLUMN(AD250)+1),COUNTIF(AP250:AS250,BE250))),0)</f>
        <v>0</v>
      </c>
      <c r="BG250" s="76" t="n">
        <f aca="false">IFERROR(INDEX(X250:AC250,SMALL(IF(AD250:AI250=BH250,COLUMN(AD250:AI250)-COLUMN(AD250)+1),COUNTIF(AP250:AT250,BH250))),0)</f>
        <v>0</v>
      </c>
      <c r="BH250" s="76" t="n">
        <f aca="false">IFERROR(LARGE(AD250:AI250,5),0)</f>
        <v>0</v>
      </c>
      <c r="BI250" s="76" t="n">
        <f aca="false">IFERROR(INDEX(AJ250:AO250,SMALL(IF(AD250:AI250=BH250,COLUMN(AD250:AI250)-COLUMN(AD250)+1),COUNTIF(AP250:AT250,BH250))),0)</f>
        <v>0</v>
      </c>
      <c r="BJ250" s="77" t="n">
        <f aca="false">IF(COUNTIF(AD250:AI250,0)=0,IF(COUNTIFS(AD250:AI250,"*F*")=0,SUM(LARGE(AD250:AI250,{1,2,3,4,5})),IF(COUNTIFS(AD250:AI250,"*F*")=1,SUM(LARGE(AD250:AI250,{1,2,3,4,5})),IF(COUNTIFS(AD250:AI250,"*F*")=2,"C",IF(COUNTIFS(AD250:AI250,"*F*")&gt;2,"F")))),IF(COUNTIFS(AD250:AH250,"*F*")=0,SUM(AD250:AH250),IF(COUNTIFS(AD250:AH250,"*F*")=1,"C",IF(COUNTIFS(AD250:AH250,"*F*")&gt;=2,"F"))))</f>
        <v>0</v>
      </c>
      <c r="BK250" s="78" t="n">
        <f aca="false">IFERROR(BJ250/5,BJ250)</f>
        <v>0</v>
      </c>
    </row>
    <row r="251" customFormat="false" ht="15" hidden="false" customHeight="false" outlineLevel="0" collapsed="false">
      <c r="A251" s="64" t="n">
        <v>249</v>
      </c>
      <c r="B251" s="65" t="s">
        <v>12</v>
      </c>
      <c r="C251" s="79"/>
      <c r="D251" s="79"/>
      <c r="E251" s="50"/>
      <c r="F251" s="44"/>
      <c r="G251" s="44"/>
      <c r="H251" s="44"/>
      <c r="I251" s="44"/>
      <c r="J251" s="44"/>
      <c r="K251" s="44"/>
      <c r="L251" s="44"/>
      <c r="M251" s="44"/>
      <c r="N251" s="44"/>
      <c r="O251" s="44"/>
      <c r="P251" s="44"/>
      <c r="Q251" s="44"/>
      <c r="R251" s="44"/>
      <c r="S251" s="44"/>
      <c r="T251" s="44"/>
      <c r="U251" s="44"/>
      <c r="V251" s="44"/>
      <c r="W251" s="44"/>
      <c r="X251" s="67" t="n">
        <f aca="false">F251</f>
        <v>0</v>
      </c>
      <c r="Y251" s="67" t="n">
        <f aca="false">I251</f>
        <v>0</v>
      </c>
      <c r="Z251" s="67" t="n">
        <f aca="false">L251</f>
        <v>0</v>
      </c>
      <c r="AA251" s="67" t="n">
        <f aca="false">O251</f>
        <v>0</v>
      </c>
      <c r="AB251" s="67" t="n">
        <f aca="false">R251</f>
        <v>0</v>
      </c>
      <c r="AC251" s="67" t="n">
        <f aca="false">U251</f>
        <v>0</v>
      </c>
      <c r="AD251" s="68" t="n">
        <f aca="false">G251</f>
        <v>0</v>
      </c>
      <c r="AE251" s="68" t="n">
        <f aca="false">J251</f>
        <v>0</v>
      </c>
      <c r="AF251" s="68" t="n">
        <f aca="false">M251</f>
        <v>0</v>
      </c>
      <c r="AG251" s="68" t="n">
        <f aca="false">P251</f>
        <v>0</v>
      </c>
      <c r="AH251" s="68" t="n">
        <f aca="false">S251</f>
        <v>0</v>
      </c>
      <c r="AI251" s="68" t="n">
        <f aca="false">V251</f>
        <v>0</v>
      </c>
      <c r="AJ251" s="69" t="n">
        <f aca="false">H251</f>
        <v>0</v>
      </c>
      <c r="AK251" s="69" t="n">
        <f aca="false">K251</f>
        <v>0</v>
      </c>
      <c r="AL251" s="69" t="n">
        <f aca="false">N251</f>
        <v>0</v>
      </c>
      <c r="AM251" s="69" t="n">
        <f aca="false">Q251</f>
        <v>0</v>
      </c>
      <c r="AN251" s="69" t="n">
        <f aca="false">T251</f>
        <v>0</v>
      </c>
      <c r="AO251" s="69" t="n">
        <f aca="false">W251</f>
        <v>0</v>
      </c>
      <c r="AP251" s="70" t="n">
        <f aca="false">IFERROR(LARGE(AD251:AI251,1),0)</f>
        <v>0</v>
      </c>
      <c r="AQ251" s="70" t="n">
        <f aca="false">IFERROR(LARGE(AD251:AI251,2),0)</f>
        <v>0</v>
      </c>
      <c r="AR251" s="70" t="n">
        <f aca="false">IFERROR(LARGE(AD251:AI251,3),0)</f>
        <v>0</v>
      </c>
      <c r="AS251" s="70" t="n">
        <f aca="false">IFERROR(LARGE(AD251:AI251,4),0)</f>
        <v>0</v>
      </c>
      <c r="AT251" s="70" t="n">
        <f aca="false">IFERROR(LARGE(AD251:AI251,5),0)</f>
        <v>0</v>
      </c>
      <c r="AU251" s="71" t="n">
        <f aca="false">IFERROR(INDEX(X251:AC251,SMALL(IF(AD251:AI251=AV251,COLUMN(AD251:AI251)-COLUMN(AD251)+1),COUNTIF(AP251:AP251,AV251))),0)</f>
        <v>0</v>
      </c>
      <c r="AV251" s="71" t="n">
        <f aca="false">IFERROR(LARGE(AD251:AI251,1),0)</f>
        <v>0</v>
      </c>
      <c r="AW251" s="71" t="n">
        <f aca="false">IFERROR(INDEX(AJ251:AO251,SMALL(IF(AD251:AI251=AV251,COLUMN(AD251:AI251)-COLUMN(AD251)+1),COUNTIF(AP251:AP251,AV251))),0)</f>
        <v>0</v>
      </c>
      <c r="AX251" s="72" t="n">
        <f aca="false">IFERROR(INDEX(X251:AC251,SMALL(IF(AD251:AI251=AY251,COLUMN(AD251:AI251)-COLUMN(AD251)+1),COUNTIF(AP251:AQ251,AY251))),0)</f>
        <v>0</v>
      </c>
      <c r="AY251" s="72" t="n">
        <f aca="false">IFERROR(LARGE(AD251:AI251,2),0)</f>
        <v>0</v>
      </c>
      <c r="AZ251" s="73" t="n">
        <f aca="false">IFERROR(INDEX(AJ251:AO251,SMALL(IF(AD251:AI251=AY251,COLUMN(AD251:AI251)-COLUMN(AD251)+1),COUNTIF(AP251:AQ251,AY251))),0)</f>
        <v>0</v>
      </c>
      <c r="BA251" s="74" t="n">
        <f aca="false">IFERROR(INDEX(X251:AC251,SMALL(IF(AD251:AI251=BB251,COLUMN(AD251:AI251)-COLUMN(AD251)+1),COUNTIF(AP251:AR251,BB251))),0)</f>
        <v>0</v>
      </c>
      <c r="BB251" s="74" t="n">
        <f aca="false">IFERROR(LARGE(AD251:AI251,3),0)</f>
        <v>0</v>
      </c>
      <c r="BC251" s="74" t="n">
        <f aca="false">IFERROR(INDEX(AJ251:AO251,SMALL(IF(AD251:AI251=BB251,COLUMN(AD251:AI251)-COLUMN(AD251)+1),COUNTIF(AP251:AR251,BB251))),0)</f>
        <v>0</v>
      </c>
      <c r="BD251" s="75" t="n">
        <f aca="false">IFERROR(INDEX(X251:AC251,SMALL(IF(AD251:AI251=BE251,COLUMN(AD251:AI251)-COLUMN(AD251)+1),COUNTIF(AP251:AS251,BE251))),0)</f>
        <v>0</v>
      </c>
      <c r="BE251" s="75" t="n">
        <f aca="false">IFERROR(LARGE(AD251:AI251,4),0)</f>
        <v>0</v>
      </c>
      <c r="BF251" s="75" t="n">
        <f aca="false">IFERROR(INDEX(AJ251:AO251,SMALL(IF(AD251:AI251=BE251,COLUMN(AD251:AI251)-COLUMN(AD251)+1),COUNTIF(AP251:AS251,BE251))),0)</f>
        <v>0</v>
      </c>
      <c r="BG251" s="76" t="n">
        <f aca="false">IFERROR(INDEX(X251:AC251,SMALL(IF(AD251:AI251=BH251,COLUMN(AD251:AI251)-COLUMN(AD251)+1),COUNTIF(AP251:AT251,BH251))),0)</f>
        <v>0</v>
      </c>
      <c r="BH251" s="76" t="n">
        <f aca="false">IFERROR(LARGE(AD251:AI251,5),0)</f>
        <v>0</v>
      </c>
      <c r="BI251" s="76" t="n">
        <f aca="false">IFERROR(INDEX(AJ251:AO251,SMALL(IF(AD251:AI251=BH251,COLUMN(AD251:AI251)-COLUMN(AD251)+1),COUNTIF(AP251:AT251,BH251))),0)</f>
        <v>0</v>
      </c>
      <c r="BJ251" s="77" t="n">
        <f aca="false">IF(COUNTIF(AD251:AI251,0)=0,IF(COUNTIFS(AD251:AI251,"*F*")=0,SUM(LARGE(AD251:AI251,{1,2,3,4,5})),IF(COUNTIFS(AD251:AI251,"*F*")=1,SUM(LARGE(AD251:AI251,{1,2,3,4,5})),IF(COUNTIFS(AD251:AI251,"*F*")=2,"C",IF(COUNTIFS(AD251:AI251,"*F*")&gt;2,"F")))),IF(COUNTIFS(AD251:AH251,"*F*")=0,SUM(AD251:AH251),IF(COUNTIFS(AD251:AH251,"*F*")=1,"C",IF(COUNTIFS(AD251:AH251,"*F*")&gt;=2,"F"))))</f>
        <v>0</v>
      </c>
      <c r="BK251" s="78" t="n">
        <f aca="false">IFERROR(BJ251/5,BJ251)</f>
        <v>0</v>
      </c>
    </row>
    <row r="252" customFormat="false" ht="15" hidden="false" customHeight="false" outlineLevel="0" collapsed="false">
      <c r="A252" s="64" t="n">
        <v>250</v>
      </c>
      <c r="B252" s="65" t="s">
        <v>12</v>
      </c>
      <c r="C252" s="79"/>
      <c r="D252" s="79"/>
      <c r="E252" s="50"/>
      <c r="F252" s="44"/>
      <c r="G252" s="44"/>
      <c r="H252" s="44"/>
      <c r="I252" s="44"/>
      <c r="J252" s="44"/>
      <c r="K252" s="44"/>
      <c r="L252" s="44"/>
      <c r="M252" s="44"/>
      <c r="N252" s="44"/>
      <c r="O252" s="44"/>
      <c r="P252" s="44"/>
      <c r="Q252" s="44"/>
      <c r="R252" s="44"/>
      <c r="S252" s="44"/>
      <c r="T252" s="44"/>
      <c r="U252" s="44"/>
      <c r="V252" s="44"/>
      <c r="W252" s="44"/>
      <c r="X252" s="67" t="n">
        <f aca="false">F252</f>
        <v>0</v>
      </c>
      <c r="Y252" s="67" t="n">
        <f aca="false">I252</f>
        <v>0</v>
      </c>
      <c r="Z252" s="67" t="n">
        <f aca="false">L252</f>
        <v>0</v>
      </c>
      <c r="AA252" s="67" t="n">
        <f aca="false">O252</f>
        <v>0</v>
      </c>
      <c r="AB252" s="67" t="n">
        <f aca="false">R252</f>
        <v>0</v>
      </c>
      <c r="AC252" s="67" t="n">
        <f aca="false">U252</f>
        <v>0</v>
      </c>
      <c r="AD252" s="68" t="n">
        <f aca="false">G252</f>
        <v>0</v>
      </c>
      <c r="AE252" s="68" t="n">
        <f aca="false">J252</f>
        <v>0</v>
      </c>
      <c r="AF252" s="68" t="n">
        <f aca="false">M252</f>
        <v>0</v>
      </c>
      <c r="AG252" s="68" t="n">
        <f aca="false">P252</f>
        <v>0</v>
      </c>
      <c r="AH252" s="68" t="n">
        <f aca="false">S252</f>
        <v>0</v>
      </c>
      <c r="AI252" s="68" t="n">
        <f aca="false">V252</f>
        <v>0</v>
      </c>
      <c r="AJ252" s="69" t="n">
        <f aca="false">H252</f>
        <v>0</v>
      </c>
      <c r="AK252" s="69" t="n">
        <f aca="false">K252</f>
        <v>0</v>
      </c>
      <c r="AL252" s="69" t="n">
        <f aca="false">N252</f>
        <v>0</v>
      </c>
      <c r="AM252" s="69" t="n">
        <f aca="false">Q252</f>
        <v>0</v>
      </c>
      <c r="AN252" s="69" t="n">
        <f aca="false">T252</f>
        <v>0</v>
      </c>
      <c r="AO252" s="69" t="n">
        <f aca="false">W252</f>
        <v>0</v>
      </c>
      <c r="AP252" s="70" t="n">
        <f aca="false">IFERROR(LARGE(AD252:AI252,1),0)</f>
        <v>0</v>
      </c>
      <c r="AQ252" s="70" t="n">
        <f aca="false">IFERROR(LARGE(AD252:AI252,2),0)</f>
        <v>0</v>
      </c>
      <c r="AR252" s="70" t="n">
        <f aca="false">IFERROR(LARGE(AD252:AI252,3),0)</f>
        <v>0</v>
      </c>
      <c r="AS252" s="70" t="n">
        <f aca="false">IFERROR(LARGE(AD252:AI252,4),0)</f>
        <v>0</v>
      </c>
      <c r="AT252" s="70" t="n">
        <f aca="false">IFERROR(LARGE(AD252:AI252,5),0)</f>
        <v>0</v>
      </c>
      <c r="AU252" s="71" t="n">
        <f aca="false">IFERROR(INDEX(X252:AC252,SMALL(IF(AD252:AI252=AV252,COLUMN(AD252:AI252)-COLUMN(AD252)+1),COUNTIF(AP252:AP252,AV252))),0)</f>
        <v>0</v>
      </c>
      <c r="AV252" s="71" t="n">
        <f aca="false">IFERROR(LARGE(AD252:AI252,1),0)</f>
        <v>0</v>
      </c>
      <c r="AW252" s="71" t="n">
        <f aca="false">IFERROR(INDEX(AJ252:AO252,SMALL(IF(AD252:AI252=AV252,COLUMN(AD252:AI252)-COLUMN(AD252)+1),COUNTIF(AP252:AP252,AV252))),0)</f>
        <v>0</v>
      </c>
      <c r="AX252" s="72" t="n">
        <f aca="false">IFERROR(INDEX(X252:AC252,SMALL(IF(AD252:AI252=AY252,COLUMN(AD252:AI252)-COLUMN(AD252)+1),COUNTIF(AP252:AQ252,AY252))),0)</f>
        <v>0</v>
      </c>
      <c r="AY252" s="72" t="n">
        <f aca="false">IFERROR(LARGE(AD252:AI252,2),0)</f>
        <v>0</v>
      </c>
      <c r="AZ252" s="73" t="n">
        <f aca="false">IFERROR(INDEX(AJ252:AO252,SMALL(IF(AD252:AI252=AY252,COLUMN(AD252:AI252)-COLUMN(AD252)+1),COUNTIF(AP252:AQ252,AY252))),0)</f>
        <v>0</v>
      </c>
      <c r="BA252" s="74" t="n">
        <f aca="false">IFERROR(INDEX(X252:AC252,SMALL(IF(AD252:AI252=BB252,COLUMN(AD252:AI252)-COLUMN(AD252)+1),COUNTIF(AP252:AR252,BB252))),0)</f>
        <v>0</v>
      </c>
      <c r="BB252" s="74" t="n">
        <f aca="false">IFERROR(LARGE(AD252:AI252,3),0)</f>
        <v>0</v>
      </c>
      <c r="BC252" s="74" t="n">
        <f aca="false">IFERROR(INDEX(AJ252:AO252,SMALL(IF(AD252:AI252=BB252,COLUMN(AD252:AI252)-COLUMN(AD252)+1),COUNTIF(AP252:AR252,BB252))),0)</f>
        <v>0</v>
      </c>
      <c r="BD252" s="75" t="n">
        <f aca="false">IFERROR(INDEX(X252:AC252,SMALL(IF(AD252:AI252=BE252,COLUMN(AD252:AI252)-COLUMN(AD252)+1),COUNTIF(AP252:AS252,BE252))),0)</f>
        <v>0</v>
      </c>
      <c r="BE252" s="75" t="n">
        <f aca="false">IFERROR(LARGE(AD252:AI252,4),0)</f>
        <v>0</v>
      </c>
      <c r="BF252" s="75" t="n">
        <f aca="false">IFERROR(INDEX(AJ252:AO252,SMALL(IF(AD252:AI252=BE252,COLUMN(AD252:AI252)-COLUMN(AD252)+1),COUNTIF(AP252:AS252,BE252))),0)</f>
        <v>0</v>
      </c>
      <c r="BG252" s="76" t="n">
        <f aca="false">IFERROR(INDEX(X252:AC252,SMALL(IF(AD252:AI252=BH252,COLUMN(AD252:AI252)-COLUMN(AD252)+1),COUNTIF(AP252:AT252,BH252))),0)</f>
        <v>0</v>
      </c>
      <c r="BH252" s="76" t="n">
        <f aca="false">IFERROR(LARGE(AD252:AI252,5),0)</f>
        <v>0</v>
      </c>
      <c r="BI252" s="76" t="n">
        <f aca="false">IFERROR(INDEX(AJ252:AO252,SMALL(IF(AD252:AI252=BH252,COLUMN(AD252:AI252)-COLUMN(AD252)+1),COUNTIF(AP252:AT252,BH252))),0)</f>
        <v>0</v>
      </c>
      <c r="BJ252" s="77" t="n">
        <f aca="false">IF(COUNTIF(AD252:AI252,0)=0,IF(COUNTIFS(AD252:AI252,"*F*")=0,SUM(LARGE(AD252:AI252,{1,2,3,4,5})),IF(COUNTIFS(AD252:AI252,"*F*")=1,SUM(LARGE(AD252:AI252,{1,2,3,4,5})),IF(COUNTIFS(AD252:AI252,"*F*")=2,"C",IF(COUNTIFS(AD252:AI252,"*F*")&gt;2,"F")))),IF(COUNTIFS(AD252:AH252,"*F*")=0,SUM(AD252:AH252),IF(COUNTIFS(AD252:AH252,"*F*")=1,"C",IF(COUNTIFS(AD252:AH252,"*F*")&gt;=2,"F"))))</f>
        <v>0</v>
      </c>
      <c r="BK252" s="78" t="n">
        <f aca="false">IFERROR(BJ252/5,BJ252)</f>
        <v>0</v>
      </c>
    </row>
    <row r="253" customFormat="false" ht="15" hidden="false" customHeight="false" outlineLevel="0" collapsed="false">
      <c r="A253" s="64" t="n">
        <v>251</v>
      </c>
      <c r="B253" s="65" t="s">
        <v>12</v>
      </c>
      <c r="C253" s="79"/>
      <c r="D253" s="79"/>
      <c r="E253" s="50"/>
      <c r="F253" s="44"/>
      <c r="G253" s="44"/>
      <c r="H253" s="44"/>
      <c r="I253" s="44"/>
      <c r="J253" s="44"/>
      <c r="K253" s="44"/>
      <c r="L253" s="44"/>
      <c r="M253" s="44"/>
      <c r="N253" s="44"/>
      <c r="O253" s="44"/>
      <c r="P253" s="44"/>
      <c r="Q253" s="44"/>
      <c r="R253" s="44"/>
      <c r="S253" s="44"/>
      <c r="T253" s="44"/>
      <c r="U253" s="44"/>
      <c r="V253" s="44"/>
      <c r="W253" s="44"/>
      <c r="X253" s="67" t="n">
        <f aca="false">F253</f>
        <v>0</v>
      </c>
      <c r="Y253" s="67" t="n">
        <f aca="false">I253</f>
        <v>0</v>
      </c>
      <c r="Z253" s="67" t="n">
        <f aca="false">L253</f>
        <v>0</v>
      </c>
      <c r="AA253" s="67" t="n">
        <f aca="false">O253</f>
        <v>0</v>
      </c>
      <c r="AB253" s="67" t="n">
        <f aca="false">R253</f>
        <v>0</v>
      </c>
      <c r="AC253" s="67" t="n">
        <f aca="false">U253</f>
        <v>0</v>
      </c>
      <c r="AD253" s="68" t="n">
        <f aca="false">G253</f>
        <v>0</v>
      </c>
      <c r="AE253" s="68" t="n">
        <f aca="false">J253</f>
        <v>0</v>
      </c>
      <c r="AF253" s="68" t="n">
        <f aca="false">M253</f>
        <v>0</v>
      </c>
      <c r="AG253" s="68" t="n">
        <f aca="false">P253</f>
        <v>0</v>
      </c>
      <c r="AH253" s="68" t="n">
        <f aca="false">S253</f>
        <v>0</v>
      </c>
      <c r="AI253" s="68" t="n">
        <f aca="false">V253</f>
        <v>0</v>
      </c>
      <c r="AJ253" s="69" t="n">
        <f aca="false">H253</f>
        <v>0</v>
      </c>
      <c r="AK253" s="69" t="n">
        <f aca="false">K253</f>
        <v>0</v>
      </c>
      <c r="AL253" s="69" t="n">
        <f aca="false">N253</f>
        <v>0</v>
      </c>
      <c r="AM253" s="69" t="n">
        <f aca="false">Q253</f>
        <v>0</v>
      </c>
      <c r="AN253" s="69" t="n">
        <f aca="false">T253</f>
        <v>0</v>
      </c>
      <c r="AO253" s="69" t="n">
        <f aca="false">W253</f>
        <v>0</v>
      </c>
      <c r="AP253" s="70" t="n">
        <f aca="false">IFERROR(LARGE(AD253:AI253,1),0)</f>
        <v>0</v>
      </c>
      <c r="AQ253" s="70" t="n">
        <f aca="false">IFERROR(LARGE(AD253:AI253,2),0)</f>
        <v>0</v>
      </c>
      <c r="AR253" s="70" t="n">
        <f aca="false">IFERROR(LARGE(AD253:AI253,3),0)</f>
        <v>0</v>
      </c>
      <c r="AS253" s="70" t="n">
        <f aca="false">IFERROR(LARGE(AD253:AI253,4),0)</f>
        <v>0</v>
      </c>
      <c r="AT253" s="70" t="n">
        <f aca="false">IFERROR(LARGE(AD253:AI253,5),0)</f>
        <v>0</v>
      </c>
      <c r="AU253" s="71" t="n">
        <f aca="false">IFERROR(INDEX(X253:AC253,SMALL(IF(AD253:AI253=AV253,COLUMN(AD253:AI253)-COLUMN(AD253)+1),COUNTIF(AP253:AP253,AV253))),0)</f>
        <v>0</v>
      </c>
      <c r="AV253" s="71" t="n">
        <f aca="false">IFERROR(LARGE(AD253:AI253,1),0)</f>
        <v>0</v>
      </c>
      <c r="AW253" s="71" t="n">
        <f aca="false">IFERROR(INDEX(AJ253:AO253,SMALL(IF(AD253:AI253=AV253,COLUMN(AD253:AI253)-COLUMN(AD253)+1),COUNTIF(AP253:AP253,AV253))),0)</f>
        <v>0</v>
      </c>
      <c r="AX253" s="72" t="n">
        <f aca="false">IFERROR(INDEX(X253:AC253,SMALL(IF(AD253:AI253=AY253,COLUMN(AD253:AI253)-COLUMN(AD253)+1),COUNTIF(AP253:AQ253,AY253))),0)</f>
        <v>0</v>
      </c>
      <c r="AY253" s="72" t="n">
        <f aca="false">IFERROR(LARGE(AD253:AI253,2),0)</f>
        <v>0</v>
      </c>
      <c r="AZ253" s="73" t="n">
        <f aca="false">IFERROR(INDEX(AJ253:AO253,SMALL(IF(AD253:AI253=AY253,COLUMN(AD253:AI253)-COLUMN(AD253)+1),COUNTIF(AP253:AQ253,AY253))),0)</f>
        <v>0</v>
      </c>
      <c r="BA253" s="74" t="n">
        <f aca="false">IFERROR(INDEX(X253:AC253,SMALL(IF(AD253:AI253=BB253,COLUMN(AD253:AI253)-COLUMN(AD253)+1),COUNTIF(AP253:AR253,BB253))),0)</f>
        <v>0</v>
      </c>
      <c r="BB253" s="74" t="n">
        <f aca="false">IFERROR(LARGE(AD253:AI253,3),0)</f>
        <v>0</v>
      </c>
      <c r="BC253" s="74" t="n">
        <f aca="false">IFERROR(INDEX(AJ253:AO253,SMALL(IF(AD253:AI253=BB253,COLUMN(AD253:AI253)-COLUMN(AD253)+1),COUNTIF(AP253:AR253,BB253))),0)</f>
        <v>0</v>
      </c>
      <c r="BD253" s="75" t="n">
        <f aca="false">IFERROR(INDEX(X253:AC253,SMALL(IF(AD253:AI253=BE253,COLUMN(AD253:AI253)-COLUMN(AD253)+1),COUNTIF(AP253:AS253,BE253))),0)</f>
        <v>0</v>
      </c>
      <c r="BE253" s="75" t="n">
        <f aca="false">IFERROR(LARGE(AD253:AI253,4),0)</f>
        <v>0</v>
      </c>
      <c r="BF253" s="75" t="n">
        <f aca="false">IFERROR(INDEX(AJ253:AO253,SMALL(IF(AD253:AI253=BE253,COLUMN(AD253:AI253)-COLUMN(AD253)+1),COUNTIF(AP253:AS253,BE253))),0)</f>
        <v>0</v>
      </c>
      <c r="BG253" s="76" t="n">
        <f aca="false">IFERROR(INDEX(X253:AC253,SMALL(IF(AD253:AI253=BH253,COLUMN(AD253:AI253)-COLUMN(AD253)+1),COUNTIF(AP253:AT253,BH253))),0)</f>
        <v>0</v>
      </c>
      <c r="BH253" s="76" t="n">
        <f aca="false">IFERROR(LARGE(AD253:AI253,5),0)</f>
        <v>0</v>
      </c>
      <c r="BI253" s="76" t="n">
        <f aca="false">IFERROR(INDEX(AJ253:AO253,SMALL(IF(AD253:AI253=BH253,COLUMN(AD253:AI253)-COLUMN(AD253)+1),COUNTIF(AP253:AT253,BH253))),0)</f>
        <v>0</v>
      </c>
      <c r="BJ253" s="77" t="n">
        <f aca="false">IF(COUNTIF(AD253:AI253,0)=0,IF(COUNTIFS(AD253:AI253,"*F*")=0,SUM(LARGE(AD253:AI253,{1,2,3,4,5})),IF(COUNTIFS(AD253:AI253,"*F*")=1,SUM(LARGE(AD253:AI253,{1,2,3,4,5})),IF(COUNTIFS(AD253:AI253,"*F*")=2,"C",IF(COUNTIFS(AD253:AI253,"*F*")&gt;2,"F")))),IF(COUNTIFS(AD253:AH253,"*F*")=0,SUM(AD253:AH253),IF(COUNTIFS(AD253:AH253,"*F*")=1,"C",IF(COUNTIFS(AD253:AH253,"*F*")&gt;=2,"F"))))</f>
        <v>0</v>
      </c>
      <c r="BK253" s="78" t="n">
        <f aca="false">IFERROR(BJ253/5,BJ253)</f>
        <v>0</v>
      </c>
    </row>
    <row r="254" customFormat="false" ht="15" hidden="false" customHeight="false" outlineLevel="0" collapsed="false">
      <c r="A254" s="64" t="n">
        <v>252</v>
      </c>
      <c r="B254" s="65" t="s">
        <v>12</v>
      </c>
      <c r="C254" s="79"/>
      <c r="D254" s="79"/>
      <c r="E254" s="50"/>
      <c r="F254" s="44"/>
      <c r="G254" s="44"/>
      <c r="H254" s="44"/>
      <c r="I254" s="44"/>
      <c r="J254" s="44"/>
      <c r="K254" s="44"/>
      <c r="L254" s="44"/>
      <c r="M254" s="44"/>
      <c r="N254" s="44"/>
      <c r="O254" s="44"/>
      <c r="P254" s="44"/>
      <c r="Q254" s="44"/>
      <c r="R254" s="44"/>
      <c r="S254" s="44"/>
      <c r="T254" s="44"/>
      <c r="U254" s="44"/>
      <c r="V254" s="44"/>
      <c r="W254" s="44"/>
      <c r="X254" s="67" t="n">
        <f aca="false">F254</f>
        <v>0</v>
      </c>
      <c r="Y254" s="67" t="n">
        <f aca="false">I254</f>
        <v>0</v>
      </c>
      <c r="Z254" s="67" t="n">
        <f aca="false">L254</f>
        <v>0</v>
      </c>
      <c r="AA254" s="67" t="n">
        <f aca="false">O254</f>
        <v>0</v>
      </c>
      <c r="AB254" s="67" t="n">
        <f aca="false">R254</f>
        <v>0</v>
      </c>
      <c r="AC254" s="67" t="n">
        <f aca="false">U254</f>
        <v>0</v>
      </c>
      <c r="AD254" s="68" t="n">
        <f aca="false">G254</f>
        <v>0</v>
      </c>
      <c r="AE254" s="68" t="n">
        <f aca="false">J254</f>
        <v>0</v>
      </c>
      <c r="AF254" s="68" t="n">
        <f aca="false">M254</f>
        <v>0</v>
      </c>
      <c r="AG254" s="68" t="n">
        <f aca="false">P254</f>
        <v>0</v>
      </c>
      <c r="AH254" s="68" t="n">
        <f aca="false">S254</f>
        <v>0</v>
      </c>
      <c r="AI254" s="68" t="n">
        <f aca="false">V254</f>
        <v>0</v>
      </c>
      <c r="AJ254" s="69" t="n">
        <f aca="false">H254</f>
        <v>0</v>
      </c>
      <c r="AK254" s="69" t="n">
        <f aca="false">K254</f>
        <v>0</v>
      </c>
      <c r="AL254" s="69" t="n">
        <f aca="false">N254</f>
        <v>0</v>
      </c>
      <c r="AM254" s="69" t="n">
        <f aca="false">Q254</f>
        <v>0</v>
      </c>
      <c r="AN254" s="69" t="n">
        <f aca="false">T254</f>
        <v>0</v>
      </c>
      <c r="AO254" s="69" t="n">
        <f aca="false">W254</f>
        <v>0</v>
      </c>
      <c r="AP254" s="70" t="n">
        <f aca="false">IFERROR(LARGE(AD254:AI254,1),0)</f>
        <v>0</v>
      </c>
      <c r="AQ254" s="70" t="n">
        <f aca="false">IFERROR(LARGE(AD254:AI254,2),0)</f>
        <v>0</v>
      </c>
      <c r="AR254" s="70" t="n">
        <f aca="false">IFERROR(LARGE(AD254:AI254,3),0)</f>
        <v>0</v>
      </c>
      <c r="AS254" s="70" t="n">
        <f aca="false">IFERROR(LARGE(AD254:AI254,4),0)</f>
        <v>0</v>
      </c>
      <c r="AT254" s="70" t="n">
        <f aca="false">IFERROR(LARGE(AD254:AI254,5),0)</f>
        <v>0</v>
      </c>
      <c r="AU254" s="71" t="n">
        <f aca="false">IFERROR(INDEX(X254:AC254,SMALL(IF(AD254:AI254=AV254,COLUMN(AD254:AI254)-COLUMN(AD254)+1),COUNTIF(AP254:AP254,AV254))),0)</f>
        <v>0</v>
      </c>
      <c r="AV254" s="71" t="n">
        <f aca="false">IFERROR(LARGE(AD254:AI254,1),0)</f>
        <v>0</v>
      </c>
      <c r="AW254" s="71" t="n">
        <f aca="false">IFERROR(INDEX(AJ254:AO254,SMALL(IF(AD254:AI254=AV254,COLUMN(AD254:AI254)-COLUMN(AD254)+1),COUNTIF(AP254:AP254,AV254))),0)</f>
        <v>0</v>
      </c>
      <c r="AX254" s="72" t="n">
        <f aca="false">IFERROR(INDEX(X254:AC254,SMALL(IF(AD254:AI254=AY254,COLUMN(AD254:AI254)-COLUMN(AD254)+1),COUNTIF(AP254:AQ254,AY254))),0)</f>
        <v>0</v>
      </c>
      <c r="AY254" s="72" t="n">
        <f aca="false">IFERROR(LARGE(AD254:AI254,2),0)</f>
        <v>0</v>
      </c>
      <c r="AZ254" s="73" t="n">
        <f aca="false">IFERROR(INDEX(AJ254:AO254,SMALL(IF(AD254:AI254=AY254,COLUMN(AD254:AI254)-COLUMN(AD254)+1),COUNTIF(AP254:AQ254,AY254))),0)</f>
        <v>0</v>
      </c>
      <c r="BA254" s="74" t="n">
        <f aca="false">IFERROR(INDEX(X254:AC254,SMALL(IF(AD254:AI254=BB254,COLUMN(AD254:AI254)-COLUMN(AD254)+1),COUNTIF(AP254:AR254,BB254))),0)</f>
        <v>0</v>
      </c>
      <c r="BB254" s="74" t="n">
        <f aca="false">IFERROR(LARGE(AD254:AI254,3),0)</f>
        <v>0</v>
      </c>
      <c r="BC254" s="74" t="n">
        <f aca="false">IFERROR(INDEX(AJ254:AO254,SMALL(IF(AD254:AI254=BB254,COLUMN(AD254:AI254)-COLUMN(AD254)+1),COUNTIF(AP254:AR254,BB254))),0)</f>
        <v>0</v>
      </c>
      <c r="BD254" s="75" t="n">
        <f aca="false">IFERROR(INDEX(X254:AC254,SMALL(IF(AD254:AI254=BE254,COLUMN(AD254:AI254)-COLUMN(AD254)+1),COUNTIF(AP254:AS254,BE254))),0)</f>
        <v>0</v>
      </c>
      <c r="BE254" s="75" t="n">
        <f aca="false">IFERROR(LARGE(AD254:AI254,4),0)</f>
        <v>0</v>
      </c>
      <c r="BF254" s="75" t="n">
        <f aca="false">IFERROR(INDEX(AJ254:AO254,SMALL(IF(AD254:AI254=BE254,COLUMN(AD254:AI254)-COLUMN(AD254)+1),COUNTIF(AP254:AS254,BE254))),0)</f>
        <v>0</v>
      </c>
      <c r="BG254" s="76" t="n">
        <f aca="false">IFERROR(INDEX(X254:AC254,SMALL(IF(AD254:AI254=BH254,COLUMN(AD254:AI254)-COLUMN(AD254)+1),COUNTIF(AP254:AT254,BH254))),0)</f>
        <v>0</v>
      </c>
      <c r="BH254" s="76" t="n">
        <f aca="false">IFERROR(LARGE(AD254:AI254,5),0)</f>
        <v>0</v>
      </c>
      <c r="BI254" s="76" t="n">
        <f aca="false">IFERROR(INDEX(AJ254:AO254,SMALL(IF(AD254:AI254=BH254,COLUMN(AD254:AI254)-COLUMN(AD254)+1),COUNTIF(AP254:AT254,BH254))),0)</f>
        <v>0</v>
      </c>
      <c r="BJ254" s="77" t="n">
        <f aca="false">IF(COUNTIF(AD254:AI254,0)=0,IF(COUNTIFS(AD254:AI254,"*F*")=0,SUM(LARGE(AD254:AI254,{1,2,3,4,5})),IF(COUNTIFS(AD254:AI254,"*F*")=1,SUM(LARGE(AD254:AI254,{1,2,3,4,5})),IF(COUNTIFS(AD254:AI254,"*F*")=2,"C",IF(COUNTIFS(AD254:AI254,"*F*")&gt;2,"F")))),IF(COUNTIFS(AD254:AH254,"*F*")=0,SUM(AD254:AH254),IF(COUNTIFS(AD254:AH254,"*F*")=1,"C",IF(COUNTIFS(AD254:AH254,"*F*")&gt;=2,"F"))))</f>
        <v>0</v>
      </c>
      <c r="BK254" s="78" t="n">
        <f aca="false">IFERROR(BJ254/5,BJ254)</f>
        <v>0</v>
      </c>
    </row>
    <row r="255" customFormat="false" ht="15" hidden="false" customHeight="false" outlineLevel="0" collapsed="false">
      <c r="A255" s="64" t="n">
        <v>253</v>
      </c>
      <c r="B255" s="65" t="s">
        <v>12</v>
      </c>
      <c r="C255" s="79"/>
      <c r="D255" s="79"/>
      <c r="E255" s="50"/>
      <c r="F255" s="44"/>
      <c r="G255" s="44"/>
      <c r="H255" s="44"/>
      <c r="I255" s="44"/>
      <c r="J255" s="44"/>
      <c r="K255" s="44"/>
      <c r="L255" s="44"/>
      <c r="M255" s="44"/>
      <c r="N255" s="44"/>
      <c r="O255" s="44"/>
      <c r="P255" s="44"/>
      <c r="Q255" s="44"/>
      <c r="R255" s="44"/>
      <c r="S255" s="44"/>
      <c r="T255" s="44"/>
      <c r="U255" s="44"/>
      <c r="V255" s="44"/>
      <c r="W255" s="44"/>
      <c r="X255" s="67" t="n">
        <f aca="false">F255</f>
        <v>0</v>
      </c>
      <c r="Y255" s="67" t="n">
        <f aca="false">I255</f>
        <v>0</v>
      </c>
      <c r="Z255" s="67" t="n">
        <f aca="false">L255</f>
        <v>0</v>
      </c>
      <c r="AA255" s="67" t="n">
        <f aca="false">O255</f>
        <v>0</v>
      </c>
      <c r="AB255" s="67" t="n">
        <f aca="false">R255</f>
        <v>0</v>
      </c>
      <c r="AC255" s="67" t="n">
        <f aca="false">U255</f>
        <v>0</v>
      </c>
      <c r="AD255" s="68" t="n">
        <f aca="false">G255</f>
        <v>0</v>
      </c>
      <c r="AE255" s="68" t="n">
        <f aca="false">J255</f>
        <v>0</v>
      </c>
      <c r="AF255" s="68" t="n">
        <f aca="false">M255</f>
        <v>0</v>
      </c>
      <c r="AG255" s="68" t="n">
        <f aca="false">P255</f>
        <v>0</v>
      </c>
      <c r="AH255" s="68" t="n">
        <f aca="false">S255</f>
        <v>0</v>
      </c>
      <c r="AI255" s="68" t="n">
        <f aca="false">V255</f>
        <v>0</v>
      </c>
      <c r="AJ255" s="69" t="n">
        <f aca="false">H255</f>
        <v>0</v>
      </c>
      <c r="AK255" s="69" t="n">
        <f aca="false">K255</f>
        <v>0</v>
      </c>
      <c r="AL255" s="69" t="n">
        <f aca="false">N255</f>
        <v>0</v>
      </c>
      <c r="AM255" s="69" t="n">
        <f aca="false">Q255</f>
        <v>0</v>
      </c>
      <c r="AN255" s="69" t="n">
        <f aca="false">T255</f>
        <v>0</v>
      </c>
      <c r="AO255" s="69" t="n">
        <f aca="false">W255</f>
        <v>0</v>
      </c>
      <c r="AP255" s="70" t="n">
        <f aca="false">IFERROR(LARGE(AD255:AI255,1),0)</f>
        <v>0</v>
      </c>
      <c r="AQ255" s="70" t="n">
        <f aca="false">IFERROR(LARGE(AD255:AI255,2),0)</f>
        <v>0</v>
      </c>
      <c r="AR255" s="70" t="n">
        <f aca="false">IFERROR(LARGE(AD255:AI255,3),0)</f>
        <v>0</v>
      </c>
      <c r="AS255" s="70" t="n">
        <f aca="false">IFERROR(LARGE(AD255:AI255,4),0)</f>
        <v>0</v>
      </c>
      <c r="AT255" s="70" t="n">
        <f aca="false">IFERROR(LARGE(AD255:AI255,5),0)</f>
        <v>0</v>
      </c>
      <c r="AU255" s="71" t="n">
        <f aca="false">IFERROR(INDEX(X255:AC255,SMALL(IF(AD255:AI255=AV255,COLUMN(AD255:AI255)-COLUMN(AD255)+1),COUNTIF(AP255:AP255,AV255))),0)</f>
        <v>0</v>
      </c>
      <c r="AV255" s="71" t="n">
        <f aca="false">IFERROR(LARGE(AD255:AI255,1),0)</f>
        <v>0</v>
      </c>
      <c r="AW255" s="71" t="n">
        <f aca="false">IFERROR(INDEX(AJ255:AO255,SMALL(IF(AD255:AI255=AV255,COLUMN(AD255:AI255)-COLUMN(AD255)+1),COUNTIF(AP255:AP255,AV255))),0)</f>
        <v>0</v>
      </c>
      <c r="AX255" s="72" t="n">
        <f aca="false">IFERROR(INDEX(X255:AC255,SMALL(IF(AD255:AI255=AY255,COLUMN(AD255:AI255)-COLUMN(AD255)+1),COUNTIF(AP255:AQ255,AY255))),0)</f>
        <v>0</v>
      </c>
      <c r="AY255" s="72" t="n">
        <f aca="false">IFERROR(LARGE(AD255:AI255,2),0)</f>
        <v>0</v>
      </c>
      <c r="AZ255" s="73" t="n">
        <f aca="false">IFERROR(INDEX(AJ255:AO255,SMALL(IF(AD255:AI255=AY255,COLUMN(AD255:AI255)-COLUMN(AD255)+1),COUNTIF(AP255:AQ255,AY255))),0)</f>
        <v>0</v>
      </c>
      <c r="BA255" s="74" t="n">
        <f aca="false">IFERROR(INDEX(X255:AC255,SMALL(IF(AD255:AI255=BB255,COLUMN(AD255:AI255)-COLUMN(AD255)+1),COUNTIF(AP255:AR255,BB255))),0)</f>
        <v>0</v>
      </c>
      <c r="BB255" s="74" t="n">
        <f aca="false">IFERROR(LARGE(AD255:AI255,3),0)</f>
        <v>0</v>
      </c>
      <c r="BC255" s="74" t="n">
        <f aca="false">IFERROR(INDEX(AJ255:AO255,SMALL(IF(AD255:AI255=BB255,COLUMN(AD255:AI255)-COLUMN(AD255)+1),COUNTIF(AP255:AR255,BB255))),0)</f>
        <v>0</v>
      </c>
      <c r="BD255" s="75" t="n">
        <f aca="false">IFERROR(INDEX(X255:AC255,SMALL(IF(AD255:AI255=BE255,COLUMN(AD255:AI255)-COLUMN(AD255)+1),COUNTIF(AP255:AS255,BE255))),0)</f>
        <v>0</v>
      </c>
      <c r="BE255" s="75" t="n">
        <f aca="false">IFERROR(LARGE(AD255:AI255,4),0)</f>
        <v>0</v>
      </c>
      <c r="BF255" s="75" t="n">
        <f aca="false">IFERROR(INDEX(AJ255:AO255,SMALL(IF(AD255:AI255=BE255,COLUMN(AD255:AI255)-COLUMN(AD255)+1),COUNTIF(AP255:AS255,BE255))),0)</f>
        <v>0</v>
      </c>
      <c r="BG255" s="76" t="n">
        <f aca="false">IFERROR(INDEX(X255:AC255,SMALL(IF(AD255:AI255=BH255,COLUMN(AD255:AI255)-COLUMN(AD255)+1),COUNTIF(AP255:AT255,BH255))),0)</f>
        <v>0</v>
      </c>
      <c r="BH255" s="76" t="n">
        <f aca="false">IFERROR(LARGE(AD255:AI255,5),0)</f>
        <v>0</v>
      </c>
      <c r="BI255" s="76" t="n">
        <f aca="false">IFERROR(INDEX(AJ255:AO255,SMALL(IF(AD255:AI255=BH255,COLUMN(AD255:AI255)-COLUMN(AD255)+1),COUNTIF(AP255:AT255,BH255))),0)</f>
        <v>0</v>
      </c>
      <c r="BJ255" s="77" t="n">
        <f aca="false">IF(COUNTIF(AD255:AI255,0)=0,IF(COUNTIFS(AD255:AI255,"*F*")=0,SUM(LARGE(AD255:AI255,{1,2,3,4,5})),IF(COUNTIFS(AD255:AI255,"*F*")=1,SUM(LARGE(AD255:AI255,{1,2,3,4,5})),IF(COUNTIFS(AD255:AI255,"*F*")=2,"C",IF(COUNTIFS(AD255:AI255,"*F*")&gt;2,"F")))),IF(COUNTIFS(AD255:AH255,"*F*")=0,SUM(AD255:AH255),IF(COUNTIFS(AD255:AH255,"*F*")=1,"C",IF(COUNTIFS(AD255:AH255,"*F*")&gt;=2,"F"))))</f>
        <v>0</v>
      </c>
      <c r="BK255" s="78" t="n">
        <f aca="false">IFERROR(BJ255/5,BJ255)</f>
        <v>0</v>
      </c>
    </row>
    <row r="256" customFormat="false" ht="15" hidden="false" customHeight="false" outlineLevel="0" collapsed="false">
      <c r="A256" s="64" t="n">
        <v>254</v>
      </c>
      <c r="B256" s="65" t="s">
        <v>12</v>
      </c>
      <c r="C256" s="79"/>
      <c r="D256" s="79"/>
      <c r="E256" s="50"/>
      <c r="F256" s="44"/>
      <c r="G256" s="44"/>
      <c r="H256" s="44"/>
      <c r="I256" s="44"/>
      <c r="J256" s="44"/>
      <c r="K256" s="44"/>
      <c r="L256" s="44"/>
      <c r="M256" s="44"/>
      <c r="N256" s="44"/>
      <c r="O256" s="44"/>
      <c r="P256" s="44"/>
      <c r="Q256" s="44"/>
      <c r="R256" s="44"/>
      <c r="S256" s="44"/>
      <c r="T256" s="44"/>
      <c r="U256" s="44"/>
      <c r="V256" s="44"/>
      <c r="W256" s="44"/>
      <c r="X256" s="67" t="n">
        <f aca="false">F256</f>
        <v>0</v>
      </c>
      <c r="Y256" s="67" t="n">
        <f aca="false">I256</f>
        <v>0</v>
      </c>
      <c r="Z256" s="67" t="n">
        <f aca="false">L256</f>
        <v>0</v>
      </c>
      <c r="AA256" s="67" t="n">
        <f aca="false">O256</f>
        <v>0</v>
      </c>
      <c r="AB256" s="67" t="n">
        <f aca="false">R256</f>
        <v>0</v>
      </c>
      <c r="AC256" s="67" t="n">
        <f aca="false">U256</f>
        <v>0</v>
      </c>
      <c r="AD256" s="68" t="n">
        <f aca="false">G256</f>
        <v>0</v>
      </c>
      <c r="AE256" s="68" t="n">
        <f aca="false">J256</f>
        <v>0</v>
      </c>
      <c r="AF256" s="68" t="n">
        <f aca="false">M256</f>
        <v>0</v>
      </c>
      <c r="AG256" s="68" t="n">
        <f aca="false">P256</f>
        <v>0</v>
      </c>
      <c r="AH256" s="68" t="n">
        <f aca="false">S256</f>
        <v>0</v>
      </c>
      <c r="AI256" s="68" t="n">
        <f aca="false">V256</f>
        <v>0</v>
      </c>
      <c r="AJ256" s="69" t="n">
        <f aca="false">H256</f>
        <v>0</v>
      </c>
      <c r="AK256" s="69" t="n">
        <f aca="false">K256</f>
        <v>0</v>
      </c>
      <c r="AL256" s="69" t="n">
        <f aca="false">N256</f>
        <v>0</v>
      </c>
      <c r="AM256" s="69" t="n">
        <f aca="false">Q256</f>
        <v>0</v>
      </c>
      <c r="AN256" s="69" t="n">
        <f aca="false">T256</f>
        <v>0</v>
      </c>
      <c r="AO256" s="69" t="n">
        <f aca="false">W256</f>
        <v>0</v>
      </c>
      <c r="AP256" s="70" t="n">
        <f aca="false">IFERROR(LARGE(AD256:AI256,1),0)</f>
        <v>0</v>
      </c>
      <c r="AQ256" s="70" t="n">
        <f aca="false">IFERROR(LARGE(AD256:AI256,2),0)</f>
        <v>0</v>
      </c>
      <c r="AR256" s="70" t="n">
        <f aca="false">IFERROR(LARGE(AD256:AI256,3),0)</f>
        <v>0</v>
      </c>
      <c r="AS256" s="70" t="n">
        <f aca="false">IFERROR(LARGE(AD256:AI256,4),0)</f>
        <v>0</v>
      </c>
      <c r="AT256" s="70" t="n">
        <f aca="false">IFERROR(LARGE(AD256:AI256,5),0)</f>
        <v>0</v>
      </c>
      <c r="AU256" s="71" t="n">
        <f aca="false">IFERROR(INDEX(X256:AC256,SMALL(IF(AD256:AI256=AV256,COLUMN(AD256:AI256)-COLUMN(AD256)+1),COUNTIF(AP256:AP256,AV256))),0)</f>
        <v>0</v>
      </c>
      <c r="AV256" s="71" t="n">
        <f aca="false">IFERROR(LARGE(AD256:AI256,1),0)</f>
        <v>0</v>
      </c>
      <c r="AW256" s="71" t="n">
        <f aca="false">IFERROR(INDEX(AJ256:AO256,SMALL(IF(AD256:AI256=AV256,COLUMN(AD256:AI256)-COLUMN(AD256)+1),COUNTIF(AP256:AP256,AV256))),0)</f>
        <v>0</v>
      </c>
      <c r="AX256" s="72" t="n">
        <f aca="false">IFERROR(INDEX(X256:AC256,SMALL(IF(AD256:AI256=AY256,COLUMN(AD256:AI256)-COLUMN(AD256)+1),COUNTIF(AP256:AQ256,AY256))),0)</f>
        <v>0</v>
      </c>
      <c r="AY256" s="72" t="n">
        <f aca="false">IFERROR(LARGE(AD256:AI256,2),0)</f>
        <v>0</v>
      </c>
      <c r="AZ256" s="73" t="n">
        <f aca="false">IFERROR(INDEX(AJ256:AO256,SMALL(IF(AD256:AI256=AY256,COLUMN(AD256:AI256)-COLUMN(AD256)+1),COUNTIF(AP256:AQ256,AY256))),0)</f>
        <v>0</v>
      </c>
      <c r="BA256" s="74" t="n">
        <f aca="false">IFERROR(INDEX(X256:AC256,SMALL(IF(AD256:AI256=BB256,COLUMN(AD256:AI256)-COLUMN(AD256)+1),COUNTIF(AP256:AR256,BB256))),0)</f>
        <v>0</v>
      </c>
      <c r="BB256" s="74" t="n">
        <f aca="false">IFERROR(LARGE(AD256:AI256,3),0)</f>
        <v>0</v>
      </c>
      <c r="BC256" s="74" t="n">
        <f aca="false">IFERROR(INDEX(AJ256:AO256,SMALL(IF(AD256:AI256=BB256,COLUMN(AD256:AI256)-COLUMN(AD256)+1),COUNTIF(AP256:AR256,BB256))),0)</f>
        <v>0</v>
      </c>
      <c r="BD256" s="75" t="n">
        <f aca="false">IFERROR(INDEX(X256:AC256,SMALL(IF(AD256:AI256=BE256,COLUMN(AD256:AI256)-COLUMN(AD256)+1),COUNTIF(AP256:AS256,BE256))),0)</f>
        <v>0</v>
      </c>
      <c r="BE256" s="75" t="n">
        <f aca="false">IFERROR(LARGE(AD256:AI256,4),0)</f>
        <v>0</v>
      </c>
      <c r="BF256" s="75" t="n">
        <f aca="false">IFERROR(INDEX(AJ256:AO256,SMALL(IF(AD256:AI256=BE256,COLUMN(AD256:AI256)-COLUMN(AD256)+1),COUNTIF(AP256:AS256,BE256))),0)</f>
        <v>0</v>
      </c>
      <c r="BG256" s="76" t="n">
        <f aca="false">IFERROR(INDEX(X256:AC256,SMALL(IF(AD256:AI256=BH256,COLUMN(AD256:AI256)-COLUMN(AD256)+1),COUNTIF(AP256:AT256,BH256))),0)</f>
        <v>0</v>
      </c>
      <c r="BH256" s="76" t="n">
        <f aca="false">IFERROR(LARGE(AD256:AI256,5),0)</f>
        <v>0</v>
      </c>
      <c r="BI256" s="76" t="n">
        <f aca="false">IFERROR(INDEX(AJ256:AO256,SMALL(IF(AD256:AI256=BH256,COLUMN(AD256:AI256)-COLUMN(AD256)+1),COUNTIF(AP256:AT256,BH256))),0)</f>
        <v>0</v>
      </c>
      <c r="BJ256" s="77" t="n">
        <f aca="false">IF(COUNTIF(AD256:AI256,0)=0,IF(COUNTIFS(AD256:AI256,"*F*")=0,SUM(LARGE(AD256:AI256,{1,2,3,4,5})),IF(COUNTIFS(AD256:AI256,"*F*")=1,SUM(LARGE(AD256:AI256,{1,2,3,4,5})),IF(COUNTIFS(AD256:AI256,"*F*")=2,"C",IF(COUNTIFS(AD256:AI256,"*F*")&gt;2,"F")))),IF(COUNTIFS(AD256:AH256,"*F*")=0,SUM(AD256:AH256),IF(COUNTIFS(AD256:AH256,"*F*")=1,"C",IF(COUNTIFS(AD256:AH256,"*F*")&gt;=2,"F"))))</f>
        <v>0</v>
      </c>
      <c r="BK256" s="78" t="n">
        <f aca="false">IFERROR(BJ256/5,BJ256)</f>
        <v>0</v>
      </c>
    </row>
    <row r="257" customFormat="false" ht="15" hidden="false" customHeight="false" outlineLevel="0" collapsed="false">
      <c r="A257" s="64" t="n">
        <v>255</v>
      </c>
      <c r="B257" s="65" t="s">
        <v>12</v>
      </c>
      <c r="C257" s="79"/>
      <c r="D257" s="79"/>
      <c r="E257" s="50"/>
      <c r="F257" s="44"/>
      <c r="G257" s="44"/>
      <c r="H257" s="44"/>
      <c r="I257" s="44"/>
      <c r="J257" s="44"/>
      <c r="K257" s="44"/>
      <c r="L257" s="44"/>
      <c r="M257" s="44"/>
      <c r="N257" s="44"/>
      <c r="O257" s="44"/>
      <c r="P257" s="44"/>
      <c r="Q257" s="44"/>
      <c r="R257" s="44"/>
      <c r="S257" s="44"/>
      <c r="T257" s="44"/>
      <c r="U257" s="44"/>
      <c r="V257" s="44"/>
      <c r="W257" s="44"/>
      <c r="X257" s="67" t="n">
        <f aca="false">F257</f>
        <v>0</v>
      </c>
      <c r="Y257" s="67" t="n">
        <f aca="false">I257</f>
        <v>0</v>
      </c>
      <c r="Z257" s="67" t="n">
        <f aca="false">L257</f>
        <v>0</v>
      </c>
      <c r="AA257" s="67" t="n">
        <f aca="false">O257</f>
        <v>0</v>
      </c>
      <c r="AB257" s="67" t="n">
        <f aca="false">R257</f>
        <v>0</v>
      </c>
      <c r="AC257" s="67" t="n">
        <f aca="false">U257</f>
        <v>0</v>
      </c>
      <c r="AD257" s="68" t="n">
        <f aca="false">G257</f>
        <v>0</v>
      </c>
      <c r="AE257" s="68" t="n">
        <f aca="false">J257</f>
        <v>0</v>
      </c>
      <c r="AF257" s="68" t="n">
        <f aca="false">M257</f>
        <v>0</v>
      </c>
      <c r="AG257" s="68" t="n">
        <f aca="false">P257</f>
        <v>0</v>
      </c>
      <c r="AH257" s="68" t="n">
        <f aca="false">S257</f>
        <v>0</v>
      </c>
      <c r="AI257" s="68" t="n">
        <f aca="false">V257</f>
        <v>0</v>
      </c>
      <c r="AJ257" s="69" t="n">
        <f aca="false">H257</f>
        <v>0</v>
      </c>
      <c r="AK257" s="69" t="n">
        <f aca="false">K257</f>
        <v>0</v>
      </c>
      <c r="AL257" s="69" t="n">
        <f aca="false">N257</f>
        <v>0</v>
      </c>
      <c r="AM257" s="69" t="n">
        <f aca="false">Q257</f>
        <v>0</v>
      </c>
      <c r="AN257" s="69" t="n">
        <f aca="false">T257</f>
        <v>0</v>
      </c>
      <c r="AO257" s="69" t="n">
        <f aca="false">W257</f>
        <v>0</v>
      </c>
      <c r="AP257" s="70" t="n">
        <f aca="false">IFERROR(LARGE(AD257:AI257,1),0)</f>
        <v>0</v>
      </c>
      <c r="AQ257" s="70" t="n">
        <f aca="false">IFERROR(LARGE(AD257:AI257,2),0)</f>
        <v>0</v>
      </c>
      <c r="AR257" s="70" t="n">
        <f aca="false">IFERROR(LARGE(AD257:AI257,3),0)</f>
        <v>0</v>
      </c>
      <c r="AS257" s="70" t="n">
        <f aca="false">IFERROR(LARGE(AD257:AI257,4),0)</f>
        <v>0</v>
      </c>
      <c r="AT257" s="70" t="n">
        <f aca="false">IFERROR(LARGE(AD257:AI257,5),0)</f>
        <v>0</v>
      </c>
      <c r="AU257" s="71" t="n">
        <f aca="false">IFERROR(INDEX(X257:AC257,SMALL(IF(AD257:AI257=AV257,COLUMN(AD257:AI257)-COLUMN(AD257)+1),COUNTIF(AP257:AP257,AV257))),0)</f>
        <v>0</v>
      </c>
      <c r="AV257" s="71" t="n">
        <f aca="false">IFERROR(LARGE(AD257:AI257,1),0)</f>
        <v>0</v>
      </c>
      <c r="AW257" s="71" t="n">
        <f aca="false">IFERROR(INDEX(AJ257:AO257,SMALL(IF(AD257:AI257=AV257,COLUMN(AD257:AI257)-COLUMN(AD257)+1),COUNTIF(AP257:AP257,AV257))),0)</f>
        <v>0</v>
      </c>
      <c r="AX257" s="72" t="n">
        <f aca="false">IFERROR(INDEX(X257:AC257,SMALL(IF(AD257:AI257=AY257,COLUMN(AD257:AI257)-COLUMN(AD257)+1),COUNTIF(AP257:AQ257,AY257))),0)</f>
        <v>0</v>
      </c>
      <c r="AY257" s="72" t="n">
        <f aca="false">IFERROR(LARGE(AD257:AI257,2),0)</f>
        <v>0</v>
      </c>
      <c r="AZ257" s="73" t="n">
        <f aca="false">IFERROR(INDEX(AJ257:AO257,SMALL(IF(AD257:AI257=AY257,COLUMN(AD257:AI257)-COLUMN(AD257)+1),COUNTIF(AP257:AQ257,AY257))),0)</f>
        <v>0</v>
      </c>
      <c r="BA257" s="74" t="n">
        <f aca="false">IFERROR(INDEX(X257:AC257,SMALL(IF(AD257:AI257=BB257,COLUMN(AD257:AI257)-COLUMN(AD257)+1),COUNTIF(AP257:AR257,BB257))),0)</f>
        <v>0</v>
      </c>
      <c r="BB257" s="74" t="n">
        <f aca="false">IFERROR(LARGE(AD257:AI257,3),0)</f>
        <v>0</v>
      </c>
      <c r="BC257" s="74" t="n">
        <f aca="false">IFERROR(INDEX(AJ257:AO257,SMALL(IF(AD257:AI257=BB257,COLUMN(AD257:AI257)-COLUMN(AD257)+1),COUNTIF(AP257:AR257,BB257))),0)</f>
        <v>0</v>
      </c>
      <c r="BD257" s="75" t="n">
        <f aca="false">IFERROR(INDEX(X257:AC257,SMALL(IF(AD257:AI257=BE257,COLUMN(AD257:AI257)-COLUMN(AD257)+1),COUNTIF(AP257:AS257,BE257))),0)</f>
        <v>0</v>
      </c>
      <c r="BE257" s="75" t="n">
        <f aca="false">IFERROR(LARGE(AD257:AI257,4),0)</f>
        <v>0</v>
      </c>
      <c r="BF257" s="75" t="n">
        <f aca="false">IFERROR(INDEX(AJ257:AO257,SMALL(IF(AD257:AI257=BE257,COLUMN(AD257:AI257)-COLUMN(AD257)+1),COUNTIF(AP257:AS257,BE257))),0)</f>
        <v>0</v>
      </c>
      <c r="BG257" s="76" t="n">
        <f aca="false">IFERROR(INDEX(X257:AC257,SMALL(IF(AD257:AI257=BH257,COLUMN(AD257:AI257)-COLUMN(AD257)+1),COUNTIF(AP257:AT257,BH257))),0)</f>
        <v>0</v>
      </c>
      <c r="BH257" s="76" t="n">
        <f aca="false">IFERROR(LARGE(AD257:AI257,5),0)</f>
        <v>0</v>
      </c>
      <c r="BI257" s="76" t="n">
        <f aca="false">IFERROR(INDEX(AJ257:AO257,SMALL(IF(AD257:AI257=BH257,COLUMN(AD257:AI257)-COLUMN(AD257)+1),COUNTIF(AP257:AT257,BH257))),0)</f>
        <v>0</v>
      </c>
      <c r="BJ257" s="77" t="n">
        <f aca="false">IF(COUNTIF(AD257:AI257,0)=0,IF(COUNTIFS(AD257:AI257,"*F*")=0,SUM(LARGE(AD257:AI257,{1,2,3,4,5})),IF(COUNTIFS(AD257:AI257,"*F*")=1,SUM(LARGE(AD257:AI257,{1,2,3,4,5})),IF(COUNTIFS(AD257:AI257,"*F*")=2,"C",IF(COUNTIFS(AD257:AI257,"*F*")&gt;2,"F")))),IF(COUNTIFS(AD257:AH257,"*F*")=0,SUM(AD257:AH257),IF(COUNTIFS(AD257:AH257,"*F*")=1,"C",IF(COUNTIFS(AD257:AH257,"*F*")&gt;=2,"F"))))</f>
        <v>0</v>
      </c>
      <c r="BK257" s="78" t="n">
        <f aca="false">IFERROR(BJ257/5,BJ257)</f>
        <v>0</v>
      </c>
    </row>
    <row r="258" customFormat="false" ht="15" hidden="false" customHeight="false" outlineLevel="0" collapsed="false">
      <c r="A258" s="64" t="n">
        <v>256</v>
      </c>
      <c r="B258" s="65" t="s">
        <v>12</v>
      </c>
      <c r="C258" s="79"/>
      <c r="D258" s="79"/>
      <c r="E258" s="50"/>
      <c r="F258" s="44"/>
      <c r="G258" s="44"/>
      <c r="H258" s="44"/>
      <c r="I258" s="44"/>
      <c r="J258" s="44"/>
      <c r="K258" s="44"/>
      <c r="L258" s="44"/>
      <c r="M258" s="44"/>
      <c r="N258" s="44"/>
      <c r="O258" s="44"/>
      <c r="P258" s="44"/>
      <c r="Q258" s="44"/>
      <c r="R258" s="44"/>
      <c r="S258" s="44"/>
      <c r="T258" s="44"/>
      <c r="U258" s="44"/>
      <c r="V258" s="44"/>
      <c r="W258" s="44"/>
      <c r="X258" s="67" t="n">
        <f aca="false">F258</f>
        <v>0</v>
      </c>
      <c r="Y258" s="67" t="n">
        <f aca="false">I258</f>
        <v>0</v>
      </c>
      <c r="Z258" s="67" t="n">
        <f aca="false">L258</f>
        <v>0</v>
      </c>
      <c r="AA258" s="67" t="n">
        <f aca="false">O258</f>
        <v>0</v>
      </c>
      <c r="AB258" s="67" t="n">
        <f aca="false">R258</f>
        <v>0</v>
      </c>
      <c r="AC258" s="67" t="n">
        <f aca="false">U258</f>
        <v>0</v>
      </c>
      <c r="AD258" s="68" t="n">
        <f aca="false">G258</f>
        <v>0</v>
      </c>
      <c r="AE258" s="68" t="n">
        <f aca="false">J258</f>
        <v>0</v>
      </c>
      <c r="AF258" s="68" t="n">
        <f aca="false">M258</f>
        <v>0</v>
      </c>
      <c r="AG258" s="68" t="n">
        <f aca="false">P258</f>
        <v>0</v>
      </c>
      <c r="AH258" s="68" t="n">
        <f aca="false">S258</f>
        <v>0</v>
      </c>
      <c r="AI258" s="68" t="n">
        <f aca="false">V258</f>
        <v>0</v>
      </c>
      <c r="AJ258" s="69" t="n">
        <f aca="false">H258</f>
        <v>0</v>
      </c>
      <c r="AK258" s="69" t="n">
        <f aca="false">K258</f>
        <v>0</v>
      </c>
      <c r="AL258" s="69" t="n">
        <f aca="false">N258</f>
        <v>0</v>
      </c>
      <c r="AM258" s="69" t="n">
        <f aca="false">Q258</f>
        <v>0</v>
      </c>
      <c r="AN258" s="69" t="n">
        <f aca="false">T258</f>
        <v>0</v>
      </c>
      <c r="AO258" s="69" t="n">
        <f aca="false">W258</f>
        <v>0</v>
      </c>
      <c r="AP258" s="70" t="n">
        <f aca="false">IFERROR(LARGE(AD258:AI258,1),0)</f>
        <v>0</v>
      </c>
      <c r="AQ258" s="70" t="n">
        <f aca="false">IFERROR(LARGE(AD258:AI258,2),0)</f>
        <v>0</v>
      </c>
      <c r="AR258" s="70" t="n">
        <f aca="false">IFERROR(LARGE(AD258:AI258,3),0)</f>
        <v>0</v>
      </c>
      <c r="AS258" s="70" t="n">
        <f aca="false">IFERROR(LARGE(AD258:AI258,4),0)</f>
        <v>0</v>
      </c>
      <c r="AT258" s="70" t="n">
        <f aca="false">IFERROR(LARGE(AD258:AI258,5),0)</f>
        <v>0</v>
      </c>
      <c r="AU258" s="71" t="n">
        <f aca="false">IFERROR(INDEX(X258:AC258,SMALL(IF(AD258:AI258=AV258,COLUMN(AD258:AI258)-COLUMN(AD258)+1),COUNTIF(AP258:AP258,AV258))),0)</f>
        <v>0</v>
      </c>
      <c r="AV258" s="71" t="n">
        <f aca="false">IFERROR(LARGE(AD258:AI258,1),0)</f>
        <v>0</v>
      </c>
      <c r="AW258" s="71" t="n">
        <f aca="false">IFERROR(INDEX(AJ258:AO258,SMALL(IF(AD258:AI258=AV258,COLUMN(AD258:AI258)-COLUMN(AD258)+1),COUNTIF(AP258:AP258,AV258))),0)</f>
        <v>0</v>
      </c>
      <c r="AX258" s="72" t="n">
        <f aca="false">IFERROR(INDEX(X258:AC258,SMALL(IF(AD258:AI258=AY258,COLUMN(AD258:AI258)-COLUMN(AD258)+1),COUNTIF(AP258:AQ258,AY258))),0)</f>
        <v>0</v>
      </c>
      <c r="AY258" s="72" t="n">
        <f aca="false">IFERROR(LARGE(AD258:AI258,2),0)</f>
        <v>0</v>
      </c>
      <c r="AZ258" s="73" t="n">
        <f aca="false">IFERROR(INDEX(AJ258:AO258,SMALL(IF(AD258:AI258=AY258,COLUMN(AD258:AI258)-COLUMN(AD258)+1),COUNTIF(AP258:AQ258,AY258))),0)</f>
        <v>0</v>
      </c>
      <c r="BA258" s="74" t="n">
        <f aca="false">IFERROR(INDEX(X258:AC258,SMALL(IF(AD258:AI258=BB258,COLUMN(AD258:AI258)-COLUMN(AD258)+1),COUNTIF(AP258:AR258,BB258))),0)</f>
        <v>0</v>
      </c>
      <c r="BB258" s="74" t="n">
        <f aca="false">IFERROR(LARGE(AD258:AI258,3),0)</f>
        <v>0</v>
      </c>
      <c r="BC258" s="74" t="n">
        <f aca="false">IFERROR(INDEX(AJ258:AO258,SMALL(IF(AD258:AI258=BB258,COLUMN(AD258:AI258)-COLUMN(AD258)+1),COUNTIF(AP258:AR258,BB258))),0)</f>
        <v>0</v>
      </c>
      <c r="BD258" s="75" t="n">
        <f aca="false">IFERROR(INDEX(X258:AC258,SMALL(IF(AD258:AI258=BE258,COLUMN(AD258:AI258)-COLUMN(AD258)+1),COUNTIF(AP258:AS258,BE258))),0)</f>
        <v>0</v>
      </c>
      <c r="BE258" s="75" t="n">
        <f aca="false">IFERROR(LARGE(AD258:AI258,4),0)</f>
        <v>0</v>
      </c>
      <c r="BF258" s="75" t="n">
        <f aca="false">IFERROR(INDEX(AJ258:AO258,SMALL(IF(AD258:AI258=BE258,COLUMN(AD258:AI258)-COLUMN(AD258)+1),COUNTIF(AP258:AS258,BE258))),0)</f>
        <v>0</v>
      </c>
      <c r="BG258" s="76" t="n">
        <f aca="false">IFERROR(INDEX(X258:AC258,SMALL(IF(AD258:AI258=BH258,COLUMN(AD258:AI258)-COLUMN(AD258)+1),COUNTIF(AP258:AT258,BH258))),0)</f>
        <v>0</v>
      </c>
      <c r="BH258" s="76" t="n">
        <f aca="false">IFERROR(LARGE(AD258:AI258,5),0)</f>
        <v>0</v>
      </c>
      <c r="BI258" s="76" t="n">
        <f aca="false">IFERROR(INDEX(AJ258:AO258,SMALL(IF(AD258:AI258=BH258,COLUMN(AD258:AI258)-COLUMN(AD258)+1),COUNTIF(AP258:AT258,BH258))),0)</f>
        <v>0</v>
      </c>
      <c r="BJ258" s="77" t="n">
        <f aca="false">IF(COUNTIF(AD258:AI258,0)=0,IF(COUNTIFS(AD258:AI258,"*F*")=0,SUM(LARGE(AD258:AI258,{1,2,3,4,5})),IF(COUNTIFS(AD258:AI258,"*F*")=1,SUM(LARGE(AD258:AI258,{1,2,3,4,5})),IF(COUNTIFS(AD258:AI258,"*F*")=2,"C",IF(COUNTIFS(AD258:AI258,"*F*")&gt;2,"F")))),IF(COUNTIFS(AD258:AH258,"*F*")=0,SUM(AD258:AH258),IF(COUNTIFS(AD258:AH258,"*F*")=1,"C",IF(COUNTIFS(AD258:AH258,"*F*")&gt;=2,"F"))))</f>
        <v>0</v>
      </c>
      <c r="BK258" s="78" t="n">
        <f aca="false">IFERROR(BJ258/5,BJ258)</f>
        <v>0</v>
      </c>
    </row>
    <row r="259" customFormat="false" ht="15" hidden="false" customHeight="false" outlineLevel="0" collapsed="false">
      <c r="A259" s="64" t="n">
        <v>257</v>
      </c>
      <c r="B259" s="65" t="s">
        <v>12</v>
      </c>
      <c r="C259" s="79"/>
      <c r="D259" s="79"/>
      <c r="E259" s="50"/>
      <c r="F259" s="44"/>
      <c r="G259" s="44"/>
      <c r="H259" s="44"/>
      <c r="I259" s="44"/>
      <c r="J259" s="44"/>
      <c r="K259" s="44"/>
      <c r="L259" s="44"/>
      <c r="M259" s="44"/>
      <c r="N259" s="44"/>
      <c r="O259" s="44"/>
      <c r="P259" s="44"/>
      <c r="Q259" s="44"/>
      <c r="R259" s="44"/>
      <c r="S259" s="44"/>
      <c r="T259" s="44"/>
      <c r="U259" s="44"/>
      <c r="V259" s="44"/>
      <c r="W259" s="44"/>
      <c r="X259" s="67" t="n">
        <f aca="false">F259</f>
        <v>0</v>
      </c>
      <c r="Y259" s="67" t="n">
        <f aca="false">I259</f>
        <v>0</v>
      </c>
      <c r="Z259" s="67" t="n">
        <f aca="false">L259</f>
        <v>0</v>
      </c>
      <c r="AA259" s="67" t="n">
        <f aca="false">O259</f>
        <v>0</v>
      </c>
      <c r="AB259" s="67" t="n">
        <f aca="false">R259</f>
        <v>0</v>
      </c>
      <c r="AC259" s="67" t="n">
        <f aca="false">U259</f>
        <v>0</v>
      </c>
      <c r="AD259" s="68" t="n">
        <f aca="false">G259</f>
        <v>0</v>
      </c>
      <c r="AE259" s="68" t="n">
        <f aca="false">J259</f>
        <v>0</v>
      </c>
      <c r="AF259" s="68" t="n">
        <f aca="false">M259</f>
        <v>0</v>
      </c>
      <c r="AG259" s="68" t="n">
        <f aca="false">P259</f>
        <v>0</v>
      </c>
      <c r="AH259" s="68" t="n">
        <f aca="false">S259</f>
        <v>0</v>
      </c>
      <c r="AI259" s="68" t="n">
        <f aca="false">V259</f>
        <v>0</v>
      </c>
      <c r="AJ259" s="69" t="n">
        <f aca="false">H259</f>
        <v>0</v>
      </c>
      <c r="AK259" s="69" t="n">
        <f aca="false">K259</f>
        <v>0</v>
      </c>
      <c r="AL259" s="69" t="n">
        <f aca="false">N259</f>
        <v>0</v>
      </c>
      <c r="AM259" s="69" t="n">
        <f aca="false">Q259</f>
        <v>0</v>
      </c>
      <c r="AN259" s="69" t="n">
        <f aca="false">T259</f>
        <v>0</v>
      </c>
      <c r="AO259" s="69" t="n">
        <f aca="false">W259</f>
        <v>0</v>
      </c>
      <c r="AP259" s="70" t="n">
        <f aca="false">IFERROR(LARGE(AD259:AI259,1),0)</f>
        <v>0</v>
      </c>
      <c r="AQ259" s="70" t="n">
        <f aca="false">IFERROR(LARGE(AD259:AI259,2),0)</f>
        <v>0</v>
      </c>
      <c r="AR259" s="70" t="n">
        <f aca="false">IFERROR(LARGE(AD259:AI259,3),0)</f>
        <v>0</v>
      </c>
      <c r="AS259" s="70" t="n">
        <f aca="false">IFERROR(LARGE(AD259:AI259,4),0)</f>
        <v>0</v>
      </c>
      <c r="AT259" s="70" t="n">
        <f aca="false">IFERROR(LARGE(AD259:AI259,5),0)</f>
        <v>0</v>
      </c>
      <c r="AU259" s="71" t="n">
        <f aca="false">IFERROR(INDEX(X259:AC259,SMALL(IF(AD259:AI259=AV259,COLUMN(AD259:AI259)-COLUMN(AD259)+1),COUNTIF(AP259:AP259,AV259))),0)</f>
        <v>0</v>
      </c>
      <c r="AV259" s="71" t="n">
        <f aca="false">IFERROR(LARGE(AD259:AI259,1),0)</f>
        <v>0</v>
      </c>
      <c r="AW259" s="71" t="n">
        <f aca="false">IFERROR(INDEX(AJ259:AO259,SMALL(IF(AD259:AI259=AV259,COLUMN(AD259:AI259)-COLUMN(AD259)+1),COUNTIF(AP259:AP259,AV259))),0)</f>
        <v>0</v>
      </c>
      <c r="AX259" s="72" t="n">
        <f aca="false">IFERROR(INDEX(X259:AC259,SMALL(IF(AD259:AI259=AY259,COLUMN(AD259:AI259)-COLUMN(AD259)+1),COUNTIF(AP259:AQ259,AY259))),0)</f>
        <v>0</v>
      </c>
      <c r="AY259" s="72" t="n">
        <f aca="false">IFERROR(LARGE(AD259:AI259,2),0)</f>
        <v>0</v>
      </c>
      <c r="AZ259" s="73" t="n">
        <f aca="false">IFERROR(INDEX(AJ259:AO259,SMALL(IF(AD259:AI259=AY259,COLUMN(AD259:AI259)-COLUMN(AD259)+1),COUNTIF(AP259:AQ259,AY259))),0)</f>
        <v>0</v>
      </c>
      <c r="BA259" s="74" t="n">
        <f aca="false">IFERROR(INDEX(X259:AC259,SMALL(IF(AD259:AI259=BB259,COLUMN(AD259:AI259)-COLUMN(AD259)+1),COUNTIF(AP259:AR259,BB259))),0)</f>
        <v>0</v>
      </c>
      <c r="BB259" s="74" t="n">
        <f aca="false">IFERROR(LARGE(AD259:AI259,3),0)</f>
        <v>0</v>
      </c>
      <c r="BC259" s="74" t="n">
        <f aca="false">IFERROR(INDEX(AJ259:AO259,SMALL(IF(AD259:AI259=BB259,COLUMN(AD259:AI259)-COLUMN(AD259)+1),COUNTIF(AP259:AR259,BB259))),0)</f>
        <v>0</v>
      </c>
      <c r="BD259" s="75" t="n">
        <f aca="false">IFERROR(INDEX(X259:AC259,SMALL(IF(AD259:AI259=BE259,COLUMN(AD259:AI259)-COLUMN(AD259)+1),COUNTIF(AP259:AS259,BE259))),0)</f>
        <v>0</v>
      </c>
      <c r="BE259" s="75" t="n">
        <f aca="false">IFERROR(LARGE(AD259:AI259,4),0)</f>
        <v>0</v>
      </c>
      <c r="BF259" s="75" t="n">
        <f aca="false">IFERROR(INDEX(AJ259:AO259,SMALL(IF(AD259:AI259=BE259,COLUMN(AD259:AI259)-COLUMN(AD259)+1),COUNTIF(AP259:AS259,BE259))),0)</f>
        <v>0</v>
      </c>
      <c r="BG259" s="76" t="n">
        <f aca="false">IFERROR(INDEX(X259:AC259,SMALL(IF(AD259:AI259=BH259,COLUMN(AD259:AI259)-COLUMN(AD259)+1),COUNTIF(AP259:AT259,BH259))),0)</f>
        <v>0</v>
      </c>
      <c r="BH259" s="76" t="n">
        <f aca="false">IFERROR(LARGE(AD259:AI259,5),0)</f>
        <v>0</v>
      </c>
      <c r="BI259" s="76" t="n">
        <f aca="false">IFERROR(INDEX(AJ259:AO259,SMALL(IF(AD259:AI259=BH259,COLUMN(AD259:AI259)-COLUMN(AD259)+1),COUNTIF(AP259:AT259,BH259))),0)</f>
        <v>0</v>
      </c>
      <c r="BJ259" s="77" t="n">
        <f aca="false">IF(COUNTIF(AD259:AI259,0)=0,IF(COUNTIFS(AD259:AI259,"*F*")=0,SUM(LARGE(AD259:AI259,{1,2,3,4,5})),IF(COUNTIFS(AD259:AI259,"*F*")=1,SUM(LARGE(AD259:AI259,{1,2,3,4,5})),IF(COUNTIFS(AD259:AI259,"*F*")=2,"C",IF(COUNTIFS(AD259:AI259,"*F*")&gt;2,"F")))),IF(COUNTIFS(AD259:AH259,"*F*")=0,SUM(AD259:AH259),IF(COUNTIFS(AD259:AH259,"*F*")=1,"C",IF(COUNTIFS(AD259:AH259,"*F*")&gt;=2,"F"))))</f>
        <v>0</v>
      </c>
      <c r="BK259" s="78" t="n">
        <f aca="false">IFERROR(BJ259/5,BJ259)</f>
        <v>0</v>
      </c>
    </row>
    <row r="260" customFormat="false" ht="15" hidden="false" customHeight="false" outlineLevel="0" collapsed="false">
      <c r="A260" s="64" t="n">
        <v>258</v>
      </c>
      <c r="B260" s="65" t="s">
        <v>12</v>
      </c>
      <c r="C260" s="79"/>
      <c r="D260" s="79"/>
      <c r="E260" s="50"/>
      <c r="F260" s="44"/>
      <c r="G260" s="44"/>
      <c r="H260" s="44"/>
      <c r="I260" s="44"/>
      <c r="J260" s="44"/>
      <c r="K260" s="44"/>
      <c r="L260" s="44"/>
      <c r="M260" s="44"/>
      <c r="N260" s="44"/>
      <c r="O260" s="44"/>
      <c r="P260" s="44"/>
      <c r="Q260" s="44"/>
      <c r="R260" s="44"/>
      <c r="S260" s="44"/>
      <c r="T260" s="44"/>
      <c r="U260" s="44"/>
      <c r="V260" s="44"/>
      <c r="W260" s="44"/>
      <c r="X260" s="67" t="n">
        <f aca="false">F260</f>
        <v>0</v>
      </c>
      <c r="Y260" s="67" t="n">
        <f aca="false">I260</f>
        <v>0</v>
      </c>
      <c r="Z260" s="67" t="n">
        <f aca="false">L260</f>
        <v>0</v>
      </c>
      <c r="AA260" s="67" t="n">
        <f aca="false">O260</f>
        <v>0</v>
      </c>
      <c r="AB260" s="67" t="n">
        <f aca="false">R260</f>
        <v>0</v>
      </c>
      <c r="AC260" s="67" t="n">
        <f aca="false">U260</f>
        <v>0</v>
      </c>
      <c r="AD260" s="68" t="n">
        <f aca="false">G260</f>
        <v>0</v>
      </c>
      <c r="AE260" s="68" t="n">
        <f aca="false">J260</f>
        <v>0</v>
      </c>
      <c r="AF260" s="68" t="n">
        <f aca="false">M260</f>
        <v>0</v>
      </c>
      <c r="AG260" s="68" t="n">
        <f aca="false">P260</f>
        <v>0</v>
      </c>
      <c r="AH260" s="68" t="n">
        <f aca="false">S260</f>
        <v>0</v>
      </c>
      <c r="AI260" s="68" t="n">
        <f aca="false">V260</f>
        <v>0</v>
      </c>
      <c r="AJ260" s="69" t="n">
        <f aca="false">H260</f>
        <v>0</v>
      </c>
      <c r="AK260" s="69" t="n">
        <f aca="false">K260</f>
        <v>0</v>
      </c>
      <c r="AL260" s="69" t="n">
        <f aca="false">N260</f>
        <v>0</v>
      </c>
      <c r="AM260" s="69" t="n">
        <f aca="false">Q260</f>
        <v>0</v>
      </c>
      <c r="AN260" s="69" t="n">
        <f aca="false">T260</f>
        <v>0</v>
      </c>
      <c r="AO260" s="69" t="n">
        <f aca="false">W260</f>
        <v>0</v>
      </c>
      <c r="AP260" s="70" t="n">
        <f aca="false">IFERROR(LARGE(AD260:AI260,1),0)</f>
        <v>0</v>
      </c>
      <c r="AQ260" s="70" t="n">
        <f aca="false">IFERROR(LARGE(AD260:AI260,2),0)</f>
        <v>0</v>
      </c>
      <c r="AR260" s="70" t="n">
        <f aca="false">IFERROR(LARGE(AD260:AI260,3),0)</f>
        <v>0</v>
      </c>
      <c r="AS260" s="70" t="n">
        <f aca="false">IFERROR(LARGE(AD260:AI260,4),0)</f>
        <v>0</v>
      </c>
      <c r="AT260" s="70" t="n">
        <f aca="false">IFERROR(LARGE(AD260:AI260,5),0)</f>
        <v>0</v>
      </c>
      <c r="AU260" s="71" t="n">
        <f aca="false">IFERROR(INDEX(X260:AC260,SMALL(IF(AD260:AI260=AV260,COLUMN(AD260:AI260)-COLUMN(AD260)+1),COUNTIF(AP260:AP260,AV260))),0)</f>
        <v>0</v>
      </c>
      <c r="AV260" s="71" t="n">
        <f aca="false">IFERROR(LARGE(AD260:AI260,1),0)</f>
        <v>0</v>
      </c>
      <c r="AW260" s="71" t="n">
        <f aca="false">IFERROR(INDEX(AJ260:AO260,SMALL(IF(AD260:AI260=AV260,COLUMN(AD260:AI260)-COLUMN(AD260)+1),COUNTIF(AP260:AP260,AV260))),0)</f>
        <v>0</v>
      </c>
      <c r="AX260" s="72" t="n">
        <f aca="false">IFERROR(INDEX(X260:AC260,SMALL(IF(AD260:AI260=AY260,COLUMN(AD260:AI260)-COLUMN(AD260)+1),COUNTIF(AP260:AQ260,AY260))),0)</f>
        <v>0</v>
      </c>
      <c r="AY260" s="72" t="n">
        <f aca="false">IFERROR(LARGE(AD260:AI260,2),0)</f>
        <v>0</v>
      </c>
      <c r="AZ260" s="73" t="n">
        <f aca="false">IFERROR(INDEX(AJ260:AO260,SMALL(IF(AD260:AI260=AY260,COLUMN(AD260:AI260)-COLUMN(AD260)+1),COUNTIF(AP260:AQ260,AY260))),0)</f>
        <v>0</v>
      </c>
      <c r="BA260" s="74" t="n">
        <f aca="false">IFERROR(INDEX(X260:AC260,SMALL(IF(AD260:AI260=BB260,COLUMN(AD260:AI260)-COLUMN(AD260)+1),COUNTIF(AP260:AR260,BB260))),0)</f>
        <v>0</v>
      </c>
      <c r="BB260" s="74" t="n">
        <f aca="false">IFERROR(LARGE(AD260:AI260,3),0)</f>
        <v>0</v>
      </c>
      <c r="BC260" s="74" t="n">
        <f aca="false">IFERROR(INDEX(AJ260:AO260,SMALL(IF(AD260:AI260=BB260,COLUMN(AD260:AI260)-COLUMN(AD260)+1),COUNTIF(AP260:AR260,BB260))),0)</f>
        <v>0</v>
      </c>
      <c r="BD260" s="75" t="n">
        <f aca="false">IFERROR(INDEX(X260:AC260,SMALL(IF(AD260:AI260=BE260,COLUMN(AD260:AI260)-COLUMN(AD260)+1),COUNTIF(AP260:AS260,BE260))),0)</f>
        <v>0</v>
      </c>
      <c r="BE260" s="75" t="n">
        <f aca="false">IFERROR(LARGE(AD260:AI260,4),0)</f>
        <v>0</v>
      </c>
      <c r="BF260" s="75" t="n">
        <f aca="false">IFERROR(INDEX(AJ260:AO260,SMALL(IF(AD260:AI260=BE260,COLUMN(AD260:AI260)-COLUMN(AD260)+1),COUNTIF(AP260:AS260,BE260))),0)</f>
        <v>0</v>
      </c>
      <c r="BG260" s="76" t="n">
        <f aca="false">IFERROR(INDEX(X260:AC260,SMALL(IF(AD260:AI260=BH260,COLUMN(AD260:AI260)-COLUMN(AD260)+1),COUNTIF(AP260:AT260,BH260))),0)</f>
        <v>0</v>
      </c>
      <c r="BH260" s="76" t="n">
        <f aca="false">IFERROR(LARGE(AD260:AI260,5),0)</f>
        <v>0</v>
      </c>
      <c r="BI260" s="76" t="n">
        <f aca="false">IFERROR(INDEX(AJ260:AO260,SMALL(IF(AD260:AI260=BH260,COLUMN(AD260:AI260)-COLUMN(AD260)+1),COUNTIF(AP260:AT260,BH260))),0)</f>
        <v>0</v>
      </c>
      <c r="BJ260" s="77" t="n">
        <f aca="false">IF(COUNTIF(AD260:AI260,0)=0,IF(COUNTIFS(AD260:AI260,"*F*")=0,SUM(LARGE(AD260:AI260,{1,2,3,4,5})),IF(COUNTIFS(AD260:AI260,"*F*")=1,SUM(LARGE(AD260:AI260,{1,2,3,4,5})),IF(COUNTIFS(AD260:AI260,"*F*")=2,"C",IF(COUNTIFS(AD260:AI260,"*F*")&gt;2,"F")))),IF(COUNTIFS(AD260:AH260,"*F*")=0,SUM(AD260:AH260),IF(COUNTIFS(AD260:AH260,"*F*")=1,"C",IF(COUNTIFS(AD260:AH260,"*F*")&gt;=2,"F"))))</f>
        <v>0</v>
      </c>
      <c r="BK260" s="78" t="n">
        <f aca="false">IFERROR(BJ260/5,BJ260)</f>
        <v>0</v>
      </c>
    </row>
    <row r="261" customFormat="false" ht="15" hidden="false" customHeight="false" outlineLevel="0" collapsed="false">
      <c r="A261" s="64" t="n">
        <v>259</v>
      </c>
      <c r="B261" s="65" t="s">
        <v>12</v>
      </c>
      <c r="C261" s="79"/>
      <c r="D261" s="79"/>
      <c r="E261" s="50"/>
      <c r="F261" s="44"/>
      <c r="G261" s="44"/>
      <c r="H261" s="44"/>
      <c r="I261" s="44"/>
      <c r="J261" s="44"/>
      <c r="K261" s="44"/>
      <c r="L261" s="44"/>
      <c r="M261" s="44"/>
      <c r="N261" s="44"/>
      <c r="O261" s="44"/>
      <c r="P261" s="44"/>
      <c r="Q261" s="44"/>
      <c r="R261" s="44"/>
      <c r="S261" s="44"/>
      <c r="T261" s="44"/>
      <c r="U261" s="44"/>
      <c r="V261" s="44"/>
      <c r="W261" s="44"/>
      <c r="X261" s="67" t="n">
        <f aca="false">F261</f>
        <v>0</v>
      </c>
      <c r="Y261" s="67" t="n">
        <f aca="false">I261</f>
        <v>0</v>
      </c>
      <c r="Z261" s="67" t="n">
        <f aca="false">L261</f>
        <v>0</v>
      </c>
      <c r="AA261" s="67" t="n">
        <f aca="false">O261</f>
        <v>0</v>
      </c>
      <c r="AB261" s="67" t="n">
        <f aca="false">R261</f>
        <v>0</v>
      </c>
      <c r="AC261" s="67" t="n">
        <f aca="false">U261</f>
        <v>0</v>
      </c>
      <c r="AD261" s="68" t="n">
        <f aca="false">G261</f>
        <v>0</v>
      </c>
      <c r="AE261" s="68" t="n">
        <f aca="false">J261</f>
        <v>0</v>
      </c>
      <c r="AF261" s="68" t="n">
        <f aca="false">M261</f>
        <v>0</v>
      </c>
      <c r="AG261" s="68" t="n">
        <f aca="false">P261</f>
        <v>0</v>
      </c>
      <c r="AH261" s="68" t="n">
        <f aca="false">S261</f>
        <v>0</v>
      </c>
      <c r="AI261" s="68" t="n">
        <f aca="false">V261</f>
        <v>0</v>
      </c>
      <c r="AJ261" s="69" t="n">
        <f aca="false">H261</f>
        <v>0</v>
      </c>
      <c r="AK261" s="69" t="n">
        <f aca="false">K261</f>
        <v>0</v>
      </c>
      <c r="AL261" s="69" t="n">
        <f aca="false">N261</f>
        <v>0</v>
      </c>
      <c r="AM261" s="69" t="n">
        <f aca="false">Q261</f>
        <v>0</v>
      </c>
      <c r="AN261" s="69" t="n">
        <f aca="false">T261</f>
        <v>0</v>
      </c>
      <c r="AO261" s="69" t="n">
        <f aca="false">W261</f>
        <v>0</v>
      </c>
      <c r="AP261" s="70" t="n">
        <f aca="false">IFERROR(LARGE(AD261:AI261,1),0)</f>
        <v>0</v>
      </c>
      <c r="AQ261" s="70" t="n">
        <f aca="false">IFERROR(LARGE(AD261:AI261,2),0)</f>
        <v>0</v>
      </c>
      <c r="AR261" s="70" t="n">
        <f aca="false">IFERROR(LARGE(AD261:AI261,3),0)</f>
        <v>0</v>
      </c>
      <c r="AS261" s="70" t="n">
        <f aca="false">IFERROR(LARGE(AD261:AI261,4),0)</f>
        <v>0</v>
      </c>
      <c r="AT261" s="70" t="n">
        <f aca="false">IFERROR(LARGE(AD261:AI261,5),0)</f>
        <v>0</v>
      </c>
      <c r="AU261" s="71" t="n">
        <f aca="false">IFERROR(INDEX(X261:AC261,SMALL(IF(AD261:AI261=AV261,COLUMN(AD261:AI261)-COLUMN(AD261)+1),COUNTIF(AP261:AP261,AV261))),0)</f>
        <v>0</v>
      </c>
      <c r="AV261" s="71" t="n">
        <f aca="false">IFERROR(LARGE(AD261:AI261,1),0)</f>
        <v>0</v>
      </c>
      <c r="AW261" s="71" t="n">
        <f aca="false">IFERROR(INDEX(AJ261:AO261,SMALL(IF(AD261:AI261=AV261,COLUMN(AD261:AI261)-COLUMN(AD261)+1),COUNTIF(AP261:AP261,AV261))),0)</f>
        <v>0</v>
      </c>
      <c r="AX261" s="72" t="n">
        <f aca="false">IFERROR(INDEX(X261:AC261,SMALL(IF(AD261:AI261=AY261,COLUMN(AD261:AI261)-COLUMN(AD261)+1),COUNTIF(AP261:AQ261,AY261))),0)</f>
        <v>0</v>
      </c>
      <c r="AY261" s="72" t="n">
        <f aca="false">IFERROR(LARGE(AD261:AI261,2),0)</f>
        <v>0</v>
      </c>
      <c r="AZ261" s="73" t="n">
        <f aca="false">IFERROR(INDEX(AJ261:AO261,SMALL(IF(AD261:AI261=AY261,COLUMN(AD261:AI261)-COLUMN(AD261)+1),COUNTIF(AP261:AQ261,AY261))),0)</f>
        <v>0</v>
      </c>
      <c r="BA261" s="74" t="n">
        <f aca="false">IFERROR(INDEX(X261:AC261,SMALL(IF(AD261:AI261=BB261,COLUMN(AD261:AI261)-COLUMN(AD261)+1),COUNTIF(AP261:AR261,BB261))),0)</f>
        <v>0</v>
      </c>
      <c r="BB261" s="74" t="n">
        <f aca="false">IFERROR(LARGE(AD261:AI261,3),0)</f>
        <v>0</v>
      </c>
      <c r="BC261" s="74" t="n">
        <f aca="false">IFERROR(INDEX(AJ261:AO261,SMALL(IF(AD261:AI261=BB261,COLUMN(AD261:AI261)-COLUMN(AD261)+1),COUNTIF(AP261:AR261,BB261))),0)</f>
        <v>0</v>
      </c>
      <c r="BD261" s="75" t="n">
        <f aca="false">IFERROR(INDEX(X261:AC261,SMALL(IF(AD261:AI261=BE261,COLUMN(AD261:AI261)-COLUMN(AD261)+1),COUNTIF(AP261:AS261,BE261))),0)</f>
        <v>0</v>
      </c>
      <c r="BE261" s="75" t="n">
        <f aca="false">IFERROR(LARGE(AD261:AI261,4),0)</f>
        <v>0</v>
      </c>
      <c r="BF261" s="75" t="n">
        <f aca="false">IFERROR(INDEX(AJ261:AO261,SMALL(IF(AD261:AI261=BE261,COLUMN(AD261:AI261)-COLUMN(AD261)+1),COUNTIF(AP261:AS261,BE261))),0)</f>
        <v>0</v>
      </c>
      <c r="BG261" s="76" t="n">
        <f aca="false">IFERROR(INDEX(X261:AC261,SMALL(IF(AD261:AI261=BH261,COLUMN(AD261:AI261)-COLUMN(AD261)+1),COUNTIF(AP261:AT261,BH261))),0)</f>
        <v>0</v>
      </c>
      <c r="BH261" s="76" t="n">
        <f aca="false">IFERROR(LARGE(AD261:AI261,5),0)</f>
        <v>0</v>
      </c>
      <c r="BI261" s="76" t="n">
        <f aca="false">IFERROR(INDEX(AJ261:AO261,SMALL(IF(AD261:AI261=BH261,COLUMN(AD261:AI261)-COLUMN(AD261)+1),COUNTIF(AP261:AT261,BH261))),0)</f>
        <v>0</v>
      </c>
      <c r="BJ261" s="77" t="n">
        <f aca="false">IF(COUNTIF(AD261:AI261,0)=0,IF(COUNTIFS(AD261:AI261,"*F*")=0,SUM(LARGE(AD261:AI261,{1,2,3,4,5})),IF(COUNTIFS(AD261:AI261,"*F*")=1,SUM(LARGE(AD261:AI261,{1,2,3,4,5})),IF(COUNTIFS(AD261:AI261,"*F*")=2,"C",IF(COUNTIFS(AD261:AI261,"*F*")&gt;2,"F")))),IF(COUNTIFS(AD261:AH261,"*F*")=0,SUM(AD261:AH261),IF(COUNTIFS(AD261:AH261,"*F*")=1,"C",IF(COUNTIFS(AD261:AH261,"*F*")&gt;=2,"F"))))</f>
        <v>0</v>
      </c>
      <c r="BK261" s="78" t="n">
        <f aca="false">IFERROR(BJ261/5,BJ261)</f>
        <v>0</v>
      </c>
    </row>
    <row r="262" customFormat="false" ht="15" hidden="false" customHeight="false" outlineLevel="0" collapsed="false">
      <c r="A262" s="64" t="n">
        <v>260</v>
      </c>
      <c r="B262" s="65" t="s">
        <v>12</v>
      </c>
      <c r="C262" s="79"/>
      <c r="D262" s="79"/>
      <c r="E262" s="50"/>
      <c r="F262" s="44"/>
      <c r="G262" s="44"/>
      <c r="H262" s="44"/>
      <c r="I262" s="44"/>
      <c r="J262" s="44"/>
      <c r="K262" s="44"/>
      <c r="L262" s="44"/>
      <c r="M262" s="44"/>
      <c r="N262" s="44"/>
      <c r="O262" s="44"/>
      <c r="P262" s="44"/>
      <c r="Q262" s="44"/>
      <c r="R262" s="44"/>
      <c r="S262" s="44"/>
      <c r="T262" s="44"/>
      <c r="U262" s="44"/>
      <c r="V262" s="44"/>
      <c r="W262" s="44"/>
      <c r="X262" s="67" t="n">
        <f aca="false">F262</f>
        <v>0</v>
      </c>
      <c r="Y262" s="67" t="n">
        <f aca="false">I262</f>
        <v>0</v>
      </c>
      <c r="Z262" s="67" t="n">
        <f aca="false">L262</f>
        <v>0</v>
      </c>
      <c r="AA262" s="67" t="n">
        <f aca="false">O262</f>
        <v>0</v>
      </c>
      <c r="AB262" s="67" t="n">
        <f aca="false">R262</f>
        <v>0</v>
      </c>
      <c r="AC262" s="67" t="n">
        <f aca="false">U262</f>
        <v>0</v>
      </c>
      <c r="AD262" s="68" t="n">
        <f aca="false">G262</f>
        <v>0</v>
      </c>
      <c r="AE262" s="68" t="n">
        <f aca="false">J262</f>
        <v>0</v>
      </c>
      <c r="AF262" s="68" t="n">
        <f aca="false">M262</f>
        <v>0</v>
      </c>
      <c r="AG262" s="68" t="n">
        <f aca="false">P262</f>
        <v>0</v>
      </c>
      <c r="AH262" s="68" t="n">
        <f aca="false">S262</f>
        <v>0</v>
      </c>
      <c r="AI262" s="68" t="n">
        <f aca="false">V262</f>
        <v>0</v>
      </c>
      <c r="AJ262" s="69" t="n">
        <f aca="false">H262</f>
        <v>0</v>
      </c>
      <c r="AK262" s="69" t="n">
        <f aca="false">K262</f>
        <v>0</v>
      </c>
      <c r="AL262" s="69" t="n">
        <f aca="false">N262</f>
        <v>0</v>
      </c>
      <c r="AM262" s="69" t="n">
        <f aca="false">Q262</f>
        <v>0</v>
      </c>
      <c r="AN262" s="69" t="n">
        <f aca="false">T262</f>
        <v>0</v>
      </c>
      <c r="AO262" s="69" t="n">
        <f aca="false">W262</f>
        <v>0</v>
      </c>
      <c r="AP262" s="70" t="n">
        <f aca="false">IFERROR(LARGE(AD262:AI262,1),0)</f>
        <v>0</v>
      </c>
      <c r="AQ262" s="70" t="n">
        <f aca="false">IFERROR(LARGE(AD262:AI262,2),0)</f>
        <v>0</v>
      </c>
      <c r="AR262" s="70" t="n">
        <f aca="false">IFERROR(LARGE(AD262:AI262,3),0)</f>
        <v>0</v>
      </c>
      <c r="AS262" s="70" t="n">
        <f aca="false">IFERROR(LARGE(AD262:AI262,4),0)</f>
        <v>0</v>
      </c>
      <c r="AT262" s="70" t="n">
        <f aca="false">IFERROR(LARGE(AD262:AI262,5),0)</f>
        <v>0</v>
      </c>
      <c r="AU262" s="71" t="n">
        <f aca="false">IFERROR(INDEX(X262:AC262,SMALL(IF(AD262:AI262=AV262,COLUMN(AD262:AI262)-COLUMN(AD262)+1),COUNTIF(AP262:AP262,AV262))),0)</f>
        <v>0</v>
      </c>
      <c r="AV262" s="71" t="n">
        <f aca="false">IFERROR(LARGE(AD262:AI262,1),0)</f>
        <v>0</v>
      </c>
      <c r="AW262" s="71" t="n">
        <f aca="false">IFERROR(INDEX(AJ262:AO262,SMALL(IF(AD262:AI262=AV262,COLUMN(AD262:AI262)-COLUMN(AD262)+1),COUNTIF(AP262:AP262,AV262))),0)</f>
        <v>0</v>
      </c>
      <c r="AX262" s="72" t="n">
        <f aca="false">IFERROR(INDEX(X262:AC262,SMALL(IF(AD262:AI262=AY262,COLUMN(AD262:AI262)-COLUMN(AD262)+1),COUNTIF(AP262:AQ262,AY262))),0)</f>
        <v>0</v>
      </c>
      <c r="AY262" s="72" t="n">
        <f aca="false">IFERROR(LARGE(AD262:AI262,2),0)</f>
        <v>0</v>
      </c>
      <c r="AZ262" s="73" t="n">
        <f aca="false">IFERROR(INDEX(AJ262:AO262,SMALL(IF(AD262:AI262=AY262,COLUMN(AD262:AI262)-COLUMN(AD262)+1),COUNTIF(AP262:AQ262,AY262))),0)</f>
        <v>0</v>
      </c>
      <c r="BA262" s="74" t="n">
        <f aca="false">IFERROR(INDEX(X262:AC262,SMALL(IF(AD262:AI262=BB262,COLUMN(AD262:AI262)-COLUMN(AD262)+1),COUNTIF(AP262:AR262,BB262))),0)</f>
        <v>0</v>
      </c>
      <c r="BB262" s="74" t="n">
        <f aca="false">IFERROR(LARGE(AD262:AI262,3),0)</f>
        <v>0</v>
      </c>
      <c r="BC262" s="74" t="n">
        <f aca="false">IFERROR(INDEX(AJ262:AO262,SMALL(IF(AD262:AI262=BB262,COLUMN(AD262:AI262)-COLUMN(AD262)+1),COUNTIF(AP262:AR262,BB262))),0)</f>
        <v>0</v>
      </c>
      <c r="BD262" s="75" t="n">
        <f aca="false">IFERROR(INDEX(X262:AC262,SMALL(IF(AD262:AI262=BE262,COLUMN(AD262:AI262)-COLUMN(AD262)+1),COUNTIF(AP262:AS262,BE262))),0)</f>
        <v>0</v>
      </c>
      <c r="BE262" s="75" t="n">
        <f aca="false">IFERROR(LARGE(AD262:AI262,4),0)</f>
        <v>0</v>
      </c>
      <c r="BF262" s="75" t="n">
        <f aca="false">IFERROR(INDEX(AJ262:AO262,SMALL(IF(AD262:AI262=BE262,COLUMN(AD262:AI262)-COLUMN(AD262)+1),COUNTIF(AP262:AS262,BE262))),0)</f>
        <v>0</v>
      </c>
      <c r="BG262" s="76" t="n">
        <f aca="false">IFERROR(INDEX(X262:AC262,SMALL(IF(AD262:AI262=BH262,COLUMN(AD262:AI262)-COLUMN(AD262)+1),COUNTIF(AP262:AT262,BH262))),0)</f>
        <v>0</v>
      </c>
      <c r="BH262" s="76" t="n">
        <f aca="false">IFERROR(LARGE(AD262:AI262,5),0)</f>
        <v>0</v>
      </c>
      <c r="BI262" s="76" t="n">
        <f aca="false">IFERROR(INDEX(AJ262:AO262,SMALL(IF(AD262:AI262=BH262,COLUMN(AD262:AI262)-COLUMN(AD262)+1),COUNTIF(AP262:AT262,BH262))),0)</f>
        <v>0</v>
      </c>
      <c r="BJ262" s="77" t="n">
        <f aca="false">IF(COUNTIF(AD262:AI262,0)=0,IF(COUNTIFS(AD262:AI262,"*F*")=0,SUM(LARGE(AD262:AI262,{1,2,3,4,5})),IF(COUNTIFS(AD262:AI262,"*F*")=1,SUM(LARGE(AD262:AI262,{1,2,3,4,5})),IF(COUNTIFS(AD262:AI262,"*F*")=2,"C",IF(COUNTIFS(AD262:AI262,"*F*")&gt;2,"F")))),IF(COUNTIFS(AD262:AH262,"*F*")=0,SUM(AD262:AH262),IF(COUNTIFS(AD262:AH262,"*F*")=1,"C",IF(COUNTIFS(AD262:AH262,"*F*")&gt;=2,"F"))))</f>
        <v>0</v>
      </c>
      <c r="BK262" s="78" t="n">
        <f aca="false">IFERROR(BJ262/5,BJ262)</f>
        <v>0</v>
      </c>
    </row>
    <row r="263" customFormat="false" ht="15" hidden="false" customHeight="false" outlineLevel="0" collapsed="false">
      <c r="A263" s="64" t="n">
        <v>261</v>
      </c>
      <c r="B263" s="65" t="s">
        <v>12</v>
      </c>
      <c r="C263" s="79"/>
      <c r="D263" s="79"/>
      <c r="E263" s="50"/>
      <c r="F263" s="44"/>
      <c r="G263" s="44"/>
      <c r="H263" s="44"/>
      <c r="I263" s="44"/>
      <c r="J263" s="44"/>
      <c r="K263" s="44"/>
      <c r="L263" s="44"/>
      <c r="M263" s="44"/>
      <c r="N263" s="44"/>
      <c r="O263" s="44"/>
      <c r="P263" s="44"/>
      <c r="Q263" s="44"/>
      <c r="R263" s="44"/>
      <c r="S263" s="44"/>
      <c r="T263" s="44"/>
      <c r="U263" s="44"/>
      <c r="V263" s="44"/>
      <c r="W263" s="44"/>
      <c r="X263" s="67" t="n">
        <f aca="false">F263</f>
        <v>0</v>
      </c>
      <c r="Y263" s="67" t="n">
        <f aca="false">I263</f>
        <v>0</v>
      </c>
      <c r="Z263" s="67" t="n">
        <f aca="false">L263</f>
        <v>0</v>
      </c>
      <c r="AA263" s="67" t="n">
        <f aca="false">O263</f>
        <v>0</v>
      </c>
      <c r="AB263" s="67" t="n">
        <f aca="false">R263</f>
        <v>0</v>
      </c>
      <c r="AC263" s="67" t="n">
        <f aca="false">U263</f>
        <v>0</v>
      </c>
      <c r="AD263" s="68" t="n">
        <f aca="false">G263</f>
        <v>0</v>
      </c>
      <c r="AE263" s="68" t="n">
        <f aca="false">J263</f>
        <v>0</v>
      </c>
      <c r="AF263" s="68" t="n">
        <f aca="false">M263</f>
        <v>0</v>
      </c>
      <c r="AG263" s="68" t="n">
        <f aca="false">P263</f>
        <v>0</v>
      </c>
      <c r="AH263" s="68" t="n">
        <f aca="false">S263</f>
        <v>0</v>
      </c>
      <c r="AI263" s="68" t="n">
        <f aca="false">V263</f>
        <v>0</v>
      </c>
      <c r="AJ263" s="69" t="n">
        <f aca="false">H263</f>
        <v>0</v>
      </c>
      <c r="AK263" s="69" t="n">
        <f aca="false">K263</f>
        <v>0</v>
      </c>
      <c r="AL263" s="69" t="n">
        <f aca="false">N263</f>
        <v>0</v>
      </c>
      <c r="AM263" s="69" t="n">
        <f aca="false">Q263</f>
        <v>0</v>
      </c>
      <c r="AN263" s="69" t="n">
        <f aca="false">T263</f>
        <v>0</v>
      </c>
      <c r="AO263" s="69" t="n">
        <f aca="false">W263</f>
        <v>0</v>
      </c>
      <c r="AP263" s="70" t="n">
        <f aca="false">IFERROR(LARGE(AD263:AI263,1),0)</f>
        <v>0</v>
      </c>
      <c r="AQ263" s="70" t="n">
        <f aca="false">IFERROR(LARGE(AD263:AI263,2),0)</f>
        <v>0</v>
      </c>
      <c r="AR263" s="70" t="n">
        <f aca="false">IFERROR(LARGE(AD263:AI263,3),0)</f>
        <v>0</v>
      </c>
      <c r="AS263" s="70" t="n">
        <f aca="false">IFERROR(LARGE(AD263:AI263,4),0)</f>
        <v>0</v>
      </c>
      <c r="AT263" s="70" t="n">
        <f aca="false">IFERROR(LARGE(AD263:AI263,5),0)</f>
        <v>0</v>
      </c>
      <c r="AU263" s="71" t="n">
        <f aca="false">IFERROR(INDEX(X263:AC263,SMALL(IF(AD263:AI263=AV263,COLUMN(AD263:AI263)-COLUMN(AD263)+1),COUNTIF(AP263:AP263,AV263))),0)</f>
        <v>0</v>
      </c>
      <c r="AV263" s="71" t="n">
        <f aca="false">IFERROR(LARGE(AD263:AI263,1),0)</f>
        <v>0</v>
      </c>
      <c r="AW263" s="71" t="n">
        <f aca="false">IFERROR(INDEX(AJ263:AO263,SMALL(IF(AD263:AI263=AV263,COLUMN(AD263:AI263)-COLUMN(AD263)+1),COUNTIF(AP263:AP263,AV263))),0)</f>
        <v>0</v>
      </c>
      <c r="AX263" s="72" t="n">
        <f aca="false">IFERROR(INDEX(X263:AC263,SMALL(IF(AD263:AI263=AY263,COLUMN(AD263:AI263)-COLUMN(AD263)+1),COUNTIF(AP263:AQ263,AY263))),0)</f>
        <v>0</v>
      </c>
      <c r="AY263" s="72" t="n">
        <f aca="false">IFERROR(LARGE(AD263:AI263,2),0)</f>
        <v>0</v>
      </c>
      <c r="AZ263" s="73" t="n">
        <f aca="false">IFERROR(INDEX(AJ263:AO263,SMALL(IF(AD263:AI263=AY263,COLUMN(AD263:AI263)-COLUMN(AD263)+1),COUNTIF(AP263:AQ263,AY263))),0)</f>
        <v>0</v>
      </c>
      <c r="BA263" s="74" t="n">
        <f aca="false">IFERROR(INDEX(X263:AC263,SMALL(IF(AD263:AI263=BB263,COLUMN(AD263:AI263)-COLUMN(AD263)+1),COUNTIF(AP263:AR263,BB263))),0)</f>
        <v>0</v>
      </c>
      <c r="BB263" s="74" t="n">
        <f aca="false">IFERROR(LARGE(AD263:AI263,3),0)</f>
        <v>0</v>
      </c>
      <c r="BC263" s="74" t="n">
        <f aca="false">IFERROR(INDEX(AJ263:AO263,SMALL(IF(AD263:AI263=BB263,COLUMN(AD263:AI263)-COLUMN(AD263)+1),COUNTIF(AP263:AR263,BB263))),0)</f>
        <v>0</v>
      </c>
      <c r="BD263" s="75" t="n">
        <f aca="false">IFERROR(INDEX(X263:AC263,SMALL(IF(AD263:AI263=BE263,COLUMN(AD263:AI263)-COLUMN(AD263)+1),COUNTIF(AP263:AS263,BE263))),0)</f>
        <v>0</v>
      </c>
      <c r="BE263" s="75" t="n">
        <f aca="false">IFERROR(LARGE(AD263:AI263,4),0)</f>
        <v>0</v>
      </c>
      <c r="BF263" s="75" t="n">
        <f aca="false">IFERROR(INDEX(AJ263:AO263,SMALL(IF(AD263:AI263=BE263,COLUMN(AD263:AI263)-COLUMN(AD263)+1),COUNTIF(AP263:AS263,BE263))),0)</f>
        <v>0</v>
      </c>
      <c r="BG263" s="76" t="n">
        <f aca="false">IFERROR(INDEX(X263:AC263,SMALL(IF(AD263:AI263=BH263,COLUMN(AD263:AI263)-COLUMN(AD263)+1),COUNTIF(AP263:AT263,BH263))),0)</f>
        <v>0</v>
      </c>
      <c r="BH263" s="76" t="n">
        <f aca="false">IFERROR(LARGE(AD263:AI263,5),0)</f>
        <v>0</v>
      </c>
      <c r="BI263" s="76" t="n">
        <f aca="false">IFERROR(INDEX(AJ263:AO263,SMALL(IF(AD263:AI263=BH263,COLUMN(AD263:AI263)-COLUMN(AD263)+1),COUNTIF(AP263:AT263,BH263))),0)</f>
        <v>0</v>
      </c>
      <c r="BJ263" s="77" t="n">
        <f aca="false">IF(COUNTIF(AD263:AI263,0)=0,IF(COUNTIFS(AD263:AI263,"*F*")=0,SUM(LARGE(AD263:AI263,{1,2,3,4,5})),IF(COUNTIFS(AD263:AI263,"*F*")=1,SUM(LARGE(AD263:AI263,{1,2,3,4,5})),IF(COUNTIFS(AD263:AI263,"*F*")=2,"C",IF(COUNTIFS(AD263:AI263,"*F*")&gt;2,"F")))),IF(COUNTIFS(AD263:AH263,"*F*")=0,SUM(AD263:AH263),IF(COUNTIFS(AD263:AH263,"*F*")=1,"C",IF(COUNTIFS(AD263:AH263,"*F*")&gt;=2,"F"))))</f>
        <v>0</v>
      </c>
      <c r="BK263" s="78" t="n">
        <f aca="false">IFERROR(BJ263/5,BJ263)</f>
        <v>0</v>
      </c>
    </row>
    <row r="264" customFormat="false" ht="15" hidden="false" customHeight="false" outlineLevel="0" collapsed="false">
      <c r="A264" s="64" t="n">
        <v>262</v>
      </c>
      <c r="B264" s="65" t="s">
        <v>12</v>
      </c>
      <c r="C264" s="79"/>
      <c r="D264" s="79"/>
      <c r="E264" s="50"/>
      <c r="F264" s="44"/>
      <c r="G264" s="44"/>
      <c r="H264" s="44"/>
      <c r="I264" s="44"/>
      <c r="J264" s="44"/>
      <c r="K264" s="44"/>
      <c r="L264" s="44"/>
      <c r="M264" s="44"/>
      <c r="N264" s="44"/>
      <c r="O264" s="44"/>
      <c r="P264" s="44"/>
      <c r="Q264" s="44"/>
      <c r="R264" s="44"/>
      <c r="S264" s="44"/>
      <c r="T264" s="44"/>
      <c r="U264" s="44"/>
      <c r="V264" s="44"/>
      <c r="W264" s="44"/>
      <c r="X264" s="67" t="n">
        <f aca="false">F264</f>
        <v>0</v>
      </c>
      <c r="Y264" s="67" t="n">
        <f aca="false">I264</f>
        <v>0</v>
      </c>
      <c r="Z264" s="67" t="n">
        <f aca="false">L264</f>
        <v>0</v>
      </c>
      <c r="AA264" s="67" t="n">
        <f aca="false">O264</f>
        <v>0</v>
      </c>
      <c r="AB264" s="67" t="n">
        <f aca="false">R264</f>
        <v>0</v>
      </c>
      <c r="AC264" s="67" t="n">
        <f aca="false">U264</f>
        <v>0</v>
      </c>
      <c r="AD264" s="68" t="n">
        <f aca="false">G264</f>
        <v>0</v>
      </c>
      <c r="AE264" s="68" t="n">
        <f aca="false">J264</f>
        <v>0</v>
      </c>
      <c r="AF264" s="68" t="n">
        <f aca="false">M264</f>
        <v>0</v>
      </c>
      <c r="AG264" s="68" t="n">
        <f aca="false">P264</f>
        <v>0</v>
      </c>
      <c r="AH264" s="68" t="n">
        <f aca="false">S264</f>
        <v>0</v>
      </c>
      <c r="AI264" s="68" t="n">
        <f aca="false">V264</f>
        <v>0</v>
      </c>
      <c r="AJ264" s="69" t="n">
        <f aca="false">H264</f>
        <v>0</v>
      </c>
      <c r="AK264" s="69" t="n">
        <f aca="false">K264</f>
        <v>0</v>
      </c>
      <c r="AL264" s="69" t="n">
        <f aca="false">N264</f>
        <v>0</v>
      </c>
      <c r="AM264" s="69" t="n">
        <f aca="false">Q264</f>
        <v>0</v>
      </c>
      <c r="AN264" s="69" t="n">
        <f aca="false">T264</f>
        <v>0</v>
      </c>
      <c r="AO264" s="69" t="n">
        <f aca="false">W264</f>
        <v>0</v>
      </c>
      <c r="AP264" s="70" t="n">
        <f aca="false">IFERROR(LARGE(AD264:AI264,1),0)</f>
        <v>0</v>
      </c>
      <c r="AQ264" s="70" t="n">
        <f aca="false">IFERROR(LARGE(AD264:AI264,2),0)</f>
        <v>0</v>
      </c>
      <c r="AR264" s="70" t="n">
        <f aca="false">IFERROR(LARGE(AD264:AI264,3),0)</f>
        <v>0</v>
      </c>
      <c r="AS264" s="70" t="n">
        <f aca="false">IFERROR(LARGE(AD264:AI264,4),0)</f>
        <v>0</v>
      </c>
      <c r="AT264" s="70" t="n">
        <f aca="false">IFERROR(LARGE(AD264:AI264,5),0)</f>
        <v>0</v>
      </c>
      <c r="AU264" s="71" t="n">
        <f aca="false">IFERROR(INDEX(X264:AC264,SMALL(IF(AD264:AI264=AV264,COLUMN(AD264:AI264)-COLUMN(AD264)+1),COUNTIF(AP264:AP264,AV264))),0)</f>
        <v>0</v>
      </c>
      <c r="AV264" s="71" t="n">
        <f aca="false">IFERROR(LARGE(AD264:AI264,1),0)</f>
        <v>0</v>
      </c>
      <c r="AW264" s="71" t="n">
        <f aca="false">IFERROR(INDEX(AJ264:AO264,SMALL(IF(AD264:AI264=AV264,COLUMN(AD264:AI264)-COLUMN(AD264)+1),COUNTIF(AP264:AP264,AV264))),0)</f>
        <v>0</v>
      </c>
      <c r="AX264" s="72" t="n">
        <f aca="false">IFERROR(INDEX(X264:AC264,SMALL(IF(AD264:AI264=AY264,COLUMN(AD264:AI264)-COLUMN(AD264)+1),COUNTIF(AP264:AQ264,AY264))),0)</f>
        <v>0</v>
      </c>
      <c r="AY264" s="72" t="n">
        <f aca="false">IFERROR(LARGE(AD264:AI264,2),0)</f>
        <v>0</v>
      </c>
      <c r="AZ264" s="73" t="n">
        <f aca="false">IFERROR(INDEX(AJ264:AO264,SMALL(IF(AD264:AI264=AY264,COLUMN(AD264:AI264)-COLUMN(AD264)+1),COUNTIF(AP264:AQ264,AY264))),0)</f>
        <v>0</v>
      </c>
      <c r="BA264" s="74" t="n">
        <f aca="false">IFERROR(INDEX(X264:AC264,SMALL(IF(AD264:AI264=BB264,COLUMN(AD264:AI264)-COLUMN(AD264)+1),COUNTIF(AP264:AR264,BB264))),0)</f>
        <v>0</v>
      </c>
      <c r="BB264" s="74" t="n">
        <f aca="false">IFERROR(LARGE(AD264:AI264,3),0)</f>
        <v>0</v>
      </c>
      <c r="BC264" s="74" t="n">
        <f aca="false">IFERROR(INDEX(AJ264:AO264,SMALL(IF(AD264:AI264=BB264,COLUMN(AD264:AI264)-COLUMN(AD264)+1),COUNTIF(AP264:AR264,BB264))),0)</f>
        <v>0</v>
      </c>
      <c r="BD264" s="75" t="n">
        <f aca="false">IFERROR(INDEX(X264:AC264,SMALL(IF(AD264:AI264=BE264,COLUMN(AD264:AI264)-COLUMN(AD264)+1),COUNTIF(AP264:AS264,BE264))),0)</f>
        <v>0</v>
      </c>
      <c r="BE264" s="75" t="n">
        <f aca="false">IFERROR(LARGE(AD264:AI264,4),0)</f>
        <v>0</v>
      </c>
      <c r="BF264" s="75" t="n">
        <f aca="false">IFERROR(INDEX(AJ264:AO264,SMALL(IF(AD264:AI264=BE264,COLUMN(AD264:AI264)-COLUMN(AD264)+1),COUNTIF(AP264:AS264,BE264))),0)</f>
        <v>0</v>
      </c>
      <c r="BG264" s="76" t="n">
        <f aca="false">IFERROR(INDEX(X264:AC264,SMALL(IF(AD264:AI264=BH264,COLUMN(AD264:AI264)-COLUMN(AD264)+1),COUNTIF(AP264:AT264,BH264))),0)</f>
        <v>0</v>
      </c>
      <c r="BH264" s="76" t="n">
        <f aca="false">IFERROR(LARGE(AD264:AI264,5),0)</f>
        <v>0</v>
      </c>
      <c r="BI264" s="76" t="n">
        <f aca="false">IFERROR(INDEX(AJ264:AO264,SMALL(IF(AD264:AI264=BH264,COLUMN(AD264:AI264)-COLUMN(AD264)+1),COUNTIF(AP264:AT264,BH264))),0)</f>
        <v>0</v>
      </c>
      <c r="BJ264" s="77" t="n">
        <f aca="false">IF(COUNTIF(AD264:AI264,0)=0,IF(COUNTIFS(AD264:AI264,"*F*")=0,SUM(LARGE(AD264:AI264,{1,2,3,4,5})),IF(COUNTIFS(AD264:AI264,"*F*")=1,SUM(LARGE(AD264:AI264,{1,2,3,4,5})),IF(COUNTIFS(AD264:AI264,"*F*")=2,"C",IF(COUNTIFS(AD264:AI264,"*F*")&gt;2,"F")))),IF(COUNTIFS(AD264:AH264,"*F*")=0,SUM(AD264:AH264),IF(COUNTIFS(AD264:AH264,"*F*")=1,"C",IF(COUNTIFS(AD264:AH264,"*F*")&gt;=2,"F"))))</f>
        <v>0</v>
      </c>
      <c r="BK264" s="78" t="n">
        <f aca="false">IFERROR(BJ264/5,BJ264)</f>
        <v>0</v>
      </c>
    </row>
    <row r="265" customFormat="false" ht="15" hidden="false" customHeight="false" outlineLevel="0" collapsed="false">
      <c r="A265" s="64" t="n">
        <v>263</v>
      </c>
      <c r="B265" s="65" t="s">
        <v>12</v>
      </c>
      <c r="C265" s="79"/>
      <c r="D265" s="79"/>
      <c r="E265" s="50"/>
      <c r="F265" s="44"/>
      <c r="G265" s="44"/>
      <c r="H265" s="44"/>
      <c r="I265" s="44"/>
      <c r="J265" s="44"/>
      <c r="K265" s="44"/>
      <c r="L265" s="44"/>
      <c r="M265" s="44"/>
      <c r="N265" s="44"/>
      <c r="O265" s="44"/>
      <c r="P265" s="44"/>
      <c r="Q265" s="44"/>
      <c r="R265" s="44"/>
      <c r="S265" s="44"/>
      <c r="T265" s="44"/>
      <c r="U265" s="44"/>
      <c r="V265" s="44"/>
      <c r="W265" s="44"/>
      <c r="X265" s="67" t="n">
        <f aca="false">F265</f>
        <v>0</v>
      </c>
      <c r="Y265" s="67" t="n">
        <f aca="false">I265</f>
        <v>0</v>
      </c>
      <c r="Z265" s="67" t="n">
        <f aca="false">L265</f>
        <v>0</v>
      </c>
      <c r="AA265" s="67" t="n">
        <f aca="false">O265</f>
        <v>0</v>
      </c>
      <c r="AB265" s="67" t="n">
        <f aca="false">R265</f>
        <v>0</v>
      </c>
      <c r="AC265" s="67" t="n">
        <f aca="false">U265</f>
        <v>0</v>
      </c>
      <c r="AD265" s="68" t="n">
        <f aca="false">G265</f>
        <v>0</v>
      </c>
      <c r="AE265" s="68" t="n">
        <f aca="false">J265</f>
        <v>0</v>
      </c>
      <c r="AF265" s="68" t="n">
        <f aca="false">M265</f>
        <v>0</v>
      </c>
      <c r="AG265" s="68" t="n">
        <f aca="false">P265</f>
        <v>0</v>
      </c>
      <c r="AH265" s="68" t="n">
        <f aca="false">S265</f>
        <v>0</v>
      </c>
      <c r="AI265" s="68" t="n">
        <f aca="false">V265</f>
        <v>0</v>
      </c>
      <c r="AJ265" s="69" t="n">
        <f aca="false">H265</f>
        <v>0</v>
      </c>
      <c r="AK265" s="69" t="n">
        <f aca="false">K265</f>
        <v>0</v>
      </c>
      <c r="AL265" s="69" t="n">
        <f aca="false">N265</f>
        <v>0</v>
      </c>
      <c r="AM265" s="69" t="n">
        <f aca="false">Q265</f>
        <v>0</v>
      </c>
      <c r="AN265" s="69" t="n">
        <f aca="false">T265</f>
        <v>0</v>
      </c>
      <c r="AO265" s="69" t="n">
        <f aca="false">W265</f>
        <v>0</v>
      </c>
      <c r="AP265" s="70" t="n">
        <f aca="false">IFERROR(LARGE(AD265:AI265,1),0)</f>
        <v>0</v>
      </c>
      <c r="AQ265" s="70" t="n">
        <f aca="false">IFERROR(LARGE(AD265:AI265,2),0)</f>
        <v>0</v>
      </c>
      <c r="AR265" s="70" t="n">
        <f aca="false">IFERROR(LARGE(AD265:AI265,3),0)</f>
        <v>0</v>
      </c>
      <c r="AS265" s="70" t="n">
        <f aca="false">IFERROR(LARGE(AD265:AI265,4),0)</f>
        <v>0</v>
      </c>
      <c r="AT265" s="70" t="n">
        <f aca="false">IFERROR(LARGE(AD265:AI265,5),0)</f>
        <v>0</v>
      </c>
      <c r="AU265" s="71" t="n">
        <f aca="false">IFERROR(INDEX(X265:AC265,SMALL(IF(AD265:AI265=AV265,COLUMN(AD265:AI265)-COLUMN(AD265)+1),COUNTIF(AP265:AP265,AV265))),0)</f>
        <v>0</v>
      </c>
      <c r="AV265" s="71" t="n">
        <f aca="false">IFERROR(LARGE(AD265:AI265,1),0)</f>
        <v>0</v>
      </c>
      <c r="AW265" s="71" t="n">
        <f aca="false">IFERROR(INDEX(AJ265:AO265,SMALL(IF(AD265:AI265=AV265,COLUMN(AD265:AI265)-COLUMN(AD265)+1),COUNTIF(AP265:AP265,AV265))),0)</f>
        <v>0</v>
      </c>
      <c r="AX265" s="72" t="n">
        <f aca="false">IFERROR(INDEX(X265:AC265,SMALL(IF(AD265:AI265=AY265,COLUMN(AD265:AI265)-COLUMN(AD265)+1),COUNTIF(AP265:AQ265,AY265))),0)</f>
        <v>0</v>
      </c>
      <c r="AY265" s="72" t="n">
        <f aca="false">IFERROR(LARGE(AD265:AI265,2),0)</f>
        <v>0</v>
      </c>
      <c r="AZ265" s="73" t="n">
        <f aca="false">IFERROR(INDEX(AJ265:AO265,SMALL(IF(AD265:AI265=AY265,COLUMN(AD265:AI265)-COLUMN(AD265)+1),COUNTIF(AP265:AQ265,AY265))),0)</f>
        <v>0</v>
      </c>
      <c r="BA265" s="74" t="n">
        <f aca="false">IFERROR(INDEX(X265:AC265,SMALL(IF(AD265:AI265=BB265,COLUMN(AD265:AI265)-COLUMN(AD265)+1),COUNTIF(AP265:AR265,BB265))),0)</f>
        <v>0</v>
      </c>
      <c r="BB265" s="74" t="n">
        <f aca="false">IFERROR(LARGE(AD265:AI265,3),0)</f>
        <v>0</v>
      </c>
      <c r="BC265" s="74" t="n">
        <f aca="false">IFERROR(INDEX(AJ265:AO265,SMALL(IF(AD265:AI265=BB265,COLUMN(AD265:AI265)-COLUMN(AD265)+1),COUNTIF(AP265:AR265,BB265))),0)</f>
        <v>0</v>
      </c>
      <c r="BD265" s="75" t="n">
        <f aca="false">IFERROR(INDEX(X265:AC265,SMALL(IF(AD265:AI265=BE265,COLUMN(AD265:AI265)-COLUMN(AD265)+1),COUNTIF(AP265:AS265,BE265))),0)</f>
        <v>0</v>
      </c>
      <c r="BE265" s="75" t="n">
        <f aca="false">IFERROR(LARGE(AD265:AI265,4),0)</f>
        <v>0</v>
      </c>
      <c r="BF265" s="75" t="n">
        <f aca="false">IFERROR(INDEX(AJ265:AO265,SMALL(IF(AD265:AI265=BE265,COLUMN(AD265:AI265)-COLUMN(AD265)+1),COUNTIF(AP265:AS265,BE265))),0)</f>
        <v>0</v>
      </c>
      <c r="BG265" s="76" t="n">
        <f aca="false">IFERROR(INDEX(X265:AC265,SMALL(IF(AD265:AI265=BH265,COLUMN(AD265:AI265)-COLUMN(AD265)+1),COUNTIF(AP265:AT265,BH265))),0)</f>
        <v>0</v>
      </c>
      <c r="BH265" s="76" t="n">
        <f aca="false">IFERROR(LARGE(AD265:AI265,5),0)</f>
        <v>0</v>
      </c>
      <c r="BI265" s="76" t="n">
        <f aca="false">IFERROR(INDEX(AJ265:AO265,SMALL(IF(AD265:AI265=BH265,COLUMN(AD265:AI265)-COLUMN(AD265)+1),COUNTIF(AP265:AT265,BH265))),0)</f>
        <v>0</v>
      </c>
      <c r="BJ265" s="77" t="n">
        <f aca="false">IF(COUNTIF(AD265:AI265,0)=0,IF(COUNTIFS(AD265:AI265,"*F*")=0,SUM(LARGE(AD265:AI265,{1,2,3,4,5})),IF(COUNTIFS(AD265:AI265,"*F*")=1,SUM(LARGE(AD265:AI265,{1,2,3,4,5})),IF(COUNTIFS(AD265:AI265,"*F*")=2,"C",IF(COUNTIFS(AD265:AI265,"*F*")&gt;2,"F")))),IF(COUNTIFS(AD265:AH265,"*F*")=0,SUM(AD265:AH265),IF(COUNTIFS(AD265:AH265,"*F*")=1,"C",IF(COUNTIFS(AD265:AH265,"*F*")&gt;=2,"F"))))</f>
        <v>0</v>
      </c>
      <c r="BK265" s="78" t="n">
        <f aca="false">IFERROR(BJ265/5,BJ265)</f>
        <v>0</v>
      </c>
    </row>
    <row r="266" customFormat="false" ht="15" hidden="false" customHeight="false" outlineLevel="0" collapsed="false">
      <c r="A266" s="64" t="n">
        <v>264</v>
      </c>
      <c r="B266" s="65" t="s">
        <v>12</v>
      </c>
      <c r="C266" s="79"/>
      <c r="D266" s="79"/>
      <c r="E266" s="50"/>
      <c r="F266" s="44"/>
      <c r="G266" s="44"/>
      <c r="H266" s="44"/>
      <c r="I266" s="44"/>
      <c r="J266" s="44"/>
      <c r="K266" s="44"/>
      <c r="L266" s="44"/>
      <c r="M266" s="44"/>
      <c r="N266" s="44"/>
      <c r="O266" s="44"/>
      <c r="P266" s="44"/>
      <c r="Q266" s="44"/>
      <c r="R266" s="44"/>
      <c r="S266" s="44"/>
      <c r="T266" s="44"/>
      <c r="U266" s="44"/>
      <c r="V266" s="44"/>
      <c r="W266" s="44"/>
      <c r="X266" s="67" t="n">
        <f aca="false">F266</f>
        <v>0</v>
      </c>
      <c r="Y266" s="67" t="n">
        <f aca="false">I266</f>
        <v>0</v>
      </c>
      <c r="Z266" s="67" t="n">
        <f aca="false">L266</f>
        <v>0</v>
      </c>
      <c r="AA266" s="67" t="n">
        <f aca="false">O266</f>
        <v>0</v>
      </c>
      <c r="AB266" s="67" t="n">
        <f aca="false">R266</f>
        <v>0</v>
      </c>
      <c r="AC266" s="67" t="n">
        <f aca="false">U266</f>
        <v>0</v>
      </c>
      <c r="AD266" s="68" t="n">
        <f aca="false">G266</f>
        <v>0</v>
      </c>
      <c r="AE266" s="68" t="n">
        <f aca="false">J266</f>
        <v>0</v>
      </c>
      <c r="AF266" s="68" t="n">
        <f aca="false">M266</f>
        <v>0</v>
      </c>
      <c r="AG266" s="68" t="n">
        <f aca="false">P266</f>
        <v>0</v>
      </c>
      <c r="AH266" s="68" t="n">
        <f aca="false">S266</f>
        <v>0</v>
      </c>
      <c r="AI266" s="68" t="n">
        <f aca="false">V266</f>
        <v>0</v>
      </c>
      <c r="AJ266" s="69" t="n">
        <f aca="false">H266</f>
        <v>0</v>
      </c>
      <c r="AK266" s="69" t="n">
        <f aca="false">K266</f>
        <v>0</v>
      </c>
      <c r="AL266" s="69" t="n">
        <f aca="false">N266</f>
        <v>0</v>
      </c>
      <c r="AM266" s="69" t="n">
        <f aca="false">Q266</f>
        <v>0</v>
      </c>
      <c r="AN266" s="69" t="n">
        <f aca="false">T266</f>
        <v>0</v>
      </c>
      <c r="AO266" s="69" t="n">
        <f aca="false">W266</f>
        <v>0</v>
      </c>
      <c r="AP266" s="70" t="n">
        <f aca="false">IFERROR(LARGE(AD266:AI266,1),0)</f>
        <v>0</v>
      </c>
      <c r="AQ266" s="70" t="n">
        <f aca="false">IFERROR(LARGE(AD266:AI266,2),0)</f>
        <v>0</v>
      </c>
      <c r="AR266" s="70" t="n">
        <f aca="false">IFERROR(LARGE(AD266:AI266,3),0)</f>
        <v>0</v>
      </c>
      <c r="AS266" s="70" t="n">
        <f aca="false">IFERROR(LARGE(AD266:AI266,4),0)</f>
        <v>0</v>
      </c>
      <c r="AT266" s="70" t="n">
        <f aca="false">IFERROR(LARGE(AD266:AI266,5),0)</f>
        <v>0</v>
      </c>
      <c r="AU266" s="71" t="n">
        <f aca="false">IFERROR(INDEX(X266:AC266,SMALL(IF(AD266:AI266=AV266,COLUMN(AD266:AI266)-COLUMN(AD266)+1),COUNTIF(AP266:AP266,AV266))),0)</f>
        <v>0</v>
      </c>
      <c r="AV266" s="71" t="n">
        <f aca="false">IFERROR(LARGE(AD266:AI266,1),0)</f>
        <v>0</v>
      </c>
      <c r="AW266" s="71" t="n">
        <f aca="false">IFERROR(INDEX(AJ266:AO266,SMALL(IF(AD266:AI266=AV266,COLUMN(AD266:AI266)-COLUMN(AD266)+1),COUNTIF(AP266:AP266,AV266))),0)</f>
        <v>0</v>
      </c>
      <c r="AX266" s="72" t="n">
        <f aca="false">IFERROR(INDEX(X266:AC266,SMALL(IF(AD266:AI266=AY266,COLUMN(AD266:AI266)-COLUMN(AD266)+1),COUNTIF(AP266:AQ266,AY266))),0)</f>
        <v>0</v>
      </c>
      <c r="AY266" s="72" t="n">
        <f aca="false">IFERROR(LARGE(AD266:AI266,2),0)</f>
        <v>0</v>
      </c>
      <c r="AZ266" s="73" t="n">
        <f aca="false">IFERROR(INDEX(AJ266:AO266,SMALL(IF(AD266:AI266=AY266,COLUMN(AD266:AI266)-COLUMN(AD266)+1),COUNTIF(AP266:AQ266,AY266))),0)</f>
        <v>0</v>
      </c>
      <c r="BA266" s="74" t="n">
        <f aca="false">IFERROR(INDEX(X266:AC266,SMALL(IF(AD266:AI266=BB266,COLUMN(AD266:AI266)-COLUMN(AD266)+1),COUNTIF(AP266:AR266,BB266))),0)</f>
        <v>0</v>
      </c>
      <c r="BB266" s="74" t="n">
        <f aca="false">IFERROR(LARGE(AD266:AI266,3),0)</f>
        <v>0</v>
      </c>
      <c r="BC266" s="74" t="n">
        <f aca="false">IFERROR(INDEX(AJ266:AO266,SMALL(IF(AD266:AI266=BB266,COLUMN(AD266:AI266)-COLUMN(AD266)+1),COUNTIF(AP266:AR266,BB266))),0)</f>
        <v>0</v>
      </c>
      <c r="BD266" s="75" t="n">
        <f aca="false">IFERROR(INDEX(X266:AC266,SMALL(IF(AD266:AI266=BE266,COLUMN(AD266:AI266)-COLUMN(AD266)+1),COUNTIF(AP266:AS266,BE266))),0)</f>
        <v>0</v>
      </c>
      <c r="BE266" s="75" t="n">
        <f aca="false">IFERROR(LARGE(AD266:AI266,4),0)</f>
        <v>0</v>
      </c>
      <c r="BF266" s="75" t="n">
        <f aca="false">IFERROR(INDEX(AJ266:AO266,SMALL(IF(AD266:AI266=BE266,COLUMN(AD266:AI266)-COLUMN(AD266)+1),COUNTIF(AP266:AS266,BE266))),0)</f>
        <v>0</v>
      </c>
      <c r="BG266" s="76" t="n">
        <f aca="false">IFERROR(INDEX(X266:AC266,SMALL(IF(AD266:AI266=BH266,COLUMN(AD266:AI266)-COLUMN(AD266)+1),COUNTIF(AP266:AT266,BH266))),0)</f>
        <v>0</v>
      </c>
      <c r="BH266" s="76" t="n">
        <f aca="false">IFERROR(LARGE(AD266:AI266,5),0)</f>
        <v>0</v>
      </c>
      <c r="BI266" s="76" t="n">
        <f aca="false">IFERROR(INDEX(AJ266:AO266,SMALL(IF(AD266:AI266=BH266,COLUMN(AD266:AI266)-COLUMN(AD266)+1),COUNTIF(AP266:AT266,BH266))),0)</f>
        <v>0</v>
      </c>
      <c r="BJ266" s="77" t="n">
        <f aca="false">IF(COUNTIF(AD266:AI266,0)=0,IF(COUNTIFS(AD266:AI266,"*F*")=0,SUM(LARGE(AD266:AI266,{1,2,3,4,5})),IF(COUNTIFS(AD266:AI266,"*F*")=1,SUM(LARGE(AD266:AI266,{1,2,3,4,5})),IF(COUNTIFS(AD266:AI266,"*F*")=2,"C",IF(COUNTIFS(AD266:AI266,"*F*")&gt;2,"F")))),IF(COUNTIFS(AD266:AH266,"*F*")=0,SUM(AD266:AH266),IF(COUNTIFS(AD266:AH266,"*F*")=1,"C",IF(COUNTIFS(AD266:AH266,"*F*")&gt;=2,"F"))))</f>
        <v>0</v>
      </c>
      <c r="BK266" s="78" t="n">
        <f aca="false">IFERROR(BJ266/5,BJ266)</f>
        <v>0</v>
      </c>
    </row>
    <row r="267" customFormat="false" ht="15" hidden="false" customHeight="false" outlineLevel="0" collapsed="false">
      <c r="A267" s="64" t="n">
        <v>265</v>
      </c>
      <c r="B267" s="65" t="s">
        <v>12</v>
      </c>
      <c r="C267" s="79"/>
      <c r="D267" s="79"/>
      <c r="E267" s="50"/>
      <c r="F267" s="44"/>
      <c r="G267" s="44"/>
      <c r="H267" s="44"/>
      <c r="I267" s="44"/>
      <c r="J267" s="44"/>
      <c r="K267" s="44"/>
      <c r="L267" s="44"/>
      <c r="M267" s="44"/>
      <c r="N267" s="44"/>
      <c r="O267" s="44"/>
      <c r="P267" s="44"/>
      <c r="Q267" s="44"/>
      <c r="R267" s="44"/>
      <c r="S267" s="44"/>
      <c r="T267" s="44"/>
      <c r="U267" s="44"/>
      <c r="V267" s="44"/>
      <c r="W267" s="44"/>
      <c r="X267" s="67" t="n">
        <f aca="false">F267</f>
        <v>0</v>
      </c>
      <c r="Y267" s="67" t="n">
        <f aca="false">I267</f>
        <v>0</v>
      </c>
      <c r="Z267" s="67" t="n">
        <f aca="false">L267</f>
        <v>0</v>
      </c>
      <c r="AA267" s="67" t="n">
        <f aca="false">O267</f>
        <v>0</v>
      </c>
      <c r="AB267" s="67" t="n">
        <f aca="false">R267</f>
        <v>0</v>
      </c>
      <c r="AC267" s="67" t="n">
        <f aca="false">U267</f>
        <v>0</v>
      </c>
      <c r="AD267" s="68" t="n">
        <f aca="false">G267</f>
        <v>0</v>
      </c>
      <c r="AE267" s="68" t="n">
        <f aca="false">J267</f>
        <v>0</v>
      </c>
      <c r="AF267" s="68" t="n">
        <f aca="false">M267</f>
        <v>0</v>
      </c>
      <c r="AG267" s="68" t="n">
        <f aca="false">P267</f>
        <v>0</v>
      </c>
      <c r="AH267" s="68" t="n">
        <f aca="false">S267</f>
        <v>0</v>
      </c>
      <c r="AI267" s="68" t="n">
        <f aca="false">V267</f>
        <v>0</v>
      </c>
      <c r="AJ267" s="69" t="n">
        <f aca="false">H267</f>
        <v>0</v>
      </c>
      <c r="AK267" s="69" t="n">
        <f aca="false">K267</f>
        <v>0</v>
      </c>
      <c r="AL267" s="69" t="n">
        <f aca="false">N267</f>
        <v>0</v>
      </c>
      <c r="AM267" s="69" t="n">
        <f aca="false">Q267</f>
        <v>0</v>
      </c>
      <c r="AN267" s="69" t="n">
        <f aca="false">T267</f>
        <v>0</v>
      </c>
      <c r="AO267" s="69" t="n">
        <f aca="false">W267</f>
        <v>0</v>
      </c>
      <c r="AP267" s="70" t="n">
        <f aca="false">IFERROR(LARGE(AD267:AI267,1),0)</f>
        <v>0</v>
      </c>
      <c r="AQ267" s="70" t="n">
        <f aca="false">IFERROR(LARGE(AD267:AI267,2),0)</f>
        <v>0</v>
      </c>
      <c r="AR267" s="70" t="n">
        <f aca="false">IFERROR(LARGE(AD267:AI267,3),0)</f>
        <v>0</v>
      </c>
      <c r="AS267" s="70" t="n">
        <f aca="false">IFERROR(LARGE(AD267:AI267,4),0)</f>
        <v>0</v>
      </c>
      <c r="AT267" s="70" t="n">
        <f aca="false">IFERROR(LARGE(AD267:AI267,5),0)</f>
        <v>0</v>
      </c>
      <c r="AU267" s="71" t="n">
        <f aca="false">IFERROR(INDEX(X267:AC267,SMALL(IF(AD267:AI267=AV267,COLUMN(AD267:AI267)-COLUMN(AD267)+1),COUNTIF(AP267:AP267,AV267))),0)</f>
        <v>0</v>
      </c>
      <c r="AV267" s="71" t="n">
        <f aca="false">IFERROR(LARGE(AD267:AI267,1),0)</f>
        <v>0</v>
      </c>
      <c r="AW267" s="71" t="n">
        <f aca="false">IFERROR(INDEX(AJ267:AO267,SMALL(IF(AD267:AI267=AV267,COLUMN(AD267:AI267)-COLUMN(AD267)+1),COUNTIF(AP267:AP267,AV267))),0)</f>
        <v>0</v>
      </c>
      <c r="AX267" s="72" t="n">
        <f aca="false">IFERROR(INDEX(X267:AC267,SMALL(IF(AD267:AI267=AY267,COLUMN(AD267:AI267)-COLUMN(AD267)+1),COUNTIF(AP267:AQ267,AY267))),0)</f>
        <v>0</v>
      </c>
      <c r="AY267" s="72" t="n">
        <f aca="false">IFERROR(LARGE(AD267:AI267,2),0)</f>
        <v>0</v>
      </c>
      <c r="AZ267" s="73" t="n">
        <f aca="false">IFERROR(INDEX(AJ267:AO267,SMALL(IF(AD267:AI267=AY267,COLUMN(AD267:AI267)-COLUMN(AD267)+1),COUNTIF(AP267:AQ267,AY267))),0)</f>
        <v>0</v>
      </c>
      <c r="BA267" s="74" t="n">
        <f aca="false">IFERROR(INDEX(X267:AC267,SMALL(IF(AD267:AI267=BB267,COLUMN(AD267:AI267)-COLUMN(AD267)+1),COUNTIF(AP267:AR267,BB267))),0)</f>
        <v>0</v>
      </c>
      <c r="BB267" s="74" t="n">
        <f aca="false">IFERROR(LARGE(AD267:AI267,3),0)</f>
        <v>0</v>
      </c>
      <c r="BC267" s="74" t="n">
        <f aca="false">IFERROR(INDEX(AJ267:AO267,SMALL(IF(AD267:AI267=BB267,COLUMN(AD267:AI267)-COLUMN(AD267)+1),COUNTIF(AP267:AR267,BB267))),0)</f>
        <v>0</v>
      </c>
      <c r="BD267" s="75" t="n">
        <f aca="false">IFERROR(INDEX(X267:AC267,SMALL(IF(AD267:AI267=BE267,COLUMN(AD267:AI267)-COLUMN(AD267)+1),COUNTIF(AP267:AS267,BE267))),0)</f>
        <v>0</v>
      </c>
      <c r="BE267" s="75" t="n">
        <f aca="false">IFERROR(LARGE(AD267:AI267,4),0)</f>
        <v>0</v>
      </c>
      <c r="BF267" s="75" t="n">
        <f aca="false">IFERROR(INDEX(AJ267:AO267,SMALL(IF(AD267:AI267=BE267,COLUMN(AD267:AI267)-COLUMN(AD267)+1),COUNTIF(AP267:AS267,BE267))),0)</f>
        <v>0</v>
      </c>
      <c r="BG267" s="76" t="n">
        <f aca="false">IFERROR(INDEX(X267:AC267,SMALL(IF(AD267:AI267=BH267,COLUMN(AD267:AI267)-COLUMN(AD267)+1),COUNTIF(AP267:AT267,BH267))),0)</f>
        <v>0</v>
      </c>
      <c r="BH267" s="76" t="n">
        <f aca="false">IFERROR(LARGE(AD267:AI267,5),0)</f>
        <v>0</v>
      </c>
      <c r="BI267" s="76" t="n">
        <f aca="false">IFERROR(INDEX(AJ267:AO267,SMALL(IF(AD267:AI267=BH267,COLUMN(AD267:AI267)-COLUMN(AD267)+1),COUNTIF(AP267:AT267,BH267))),0)</f>
        <v>0</v>
      </c>
      <c r="BJ267" s="77" t="n">
        <f aca="false">IF(COUNTIF(AD267:AI267,0)=0,IF(COUNTIFS(AD267:AI267,"*F*")=0,SUM(LARGE(AD267:AI267,{1,2,3,4,5})),IF(COUNTIFS(AD267:AI267,"*F*")=1,SUM(LARGE(AD267:AI267,{1,2,3,4,5})),IF(COUNTIFS(AD267:AI267,"*F*")=2,"C",IF(COUNTIFS(AD267:AI267,"*F*")&gt;2,"F")))),IF(COUNTIFS(AD267:AH267,"*F*")=0,SUM(AD267:AH267),IF(COUNTIFS(AD267:AH267,"*F*")=1,"C",IF(COUNTIFS(AD267:AH267,"*F*")&gt;=2,"F"))))</f>
        <v>0</v>
      </c>
      <c r="BK267" s="78" t="n">
        <f aca="false">IFERROR(BJ267/5,BJ267)</f>
        <v>0</v>
      </c>
    </row>
    <row r="268" customFormat="false" ht="15" hidden="false" customHeight="false" outlineLevel="0" collapsed="false">
      <c r="A268" s="64" t="n">
        <v>266</v>
      </c>
      <c r="B268" s="65" t="s">
        <v>12</v>
      </c>
      <c r="C268" s="79"/>
      <c r="D268" s="79"/>
      <c r="E268" s="50"/>
      <c r="F268" s="44"/>
      <c r="G268" s="44"/>
      <c r="H268" s="44"/>
      <c r="I268" s="44"/>
      <c r="J268" s="44"/>
      <c r="K268" s="44"/>
      <c r="L268" s="44"/>
      <c r="M268" s="44"/>
      <c r="N268" s="44"/>
      <c r="O268" s="44"/>
      <c r="P268" s="44"/>
      <c r="Q268" s="44"/>
      <c r="R268" s="44"/>
      <c r="S268" s="44"/>
      <c r="T268" s="44"/>
      <c r="U268" s="44"/>
      <c r="V268" s="44"/>
      <c r="W268" s="44"/>
      <c r="X268" s="67" t="n">
        <f aca="false">F268</f>
        <v>0</v>
      </c>
      <c r="Y268" s="67" t="n">
        <f aca="false">I268</f>
        <v>0</v>
      </c>
      <c r="Z268" s="67" t="n">
        <f aca="false">L268</f>
        <v>0</v>
      </c>
      <c r="AA268" s="67" t="n">
        <f aca="false">O268</f>
        <v>0</v>
      </c>
      <c r="AB268" s="67" t="n">
        <f aca="false">R268</f>
        <v>0</v>
      </c>
      <c r="AC268" s="67" t="n">
        <f aca="false">U268</f>
        <v>0</v>
      </c>
      <c r="AD268" s="68" t="n">
        <f aca="false">G268</f>
        <v>0</v>
      </c>
      <c r="AE268" s="68" t="n">
        <f aca="false">J268</f>
        <v>0</v>
      </c>
      <c r="AF268" s="68" t="n">
        <f aca="false">M268</f>
        <v>0</v>
      </c>
      <c r="AG268" s="68" t="n">
        <f aca="false">P268</f>
        <v>0</v>
      </c>
      <c r="AH268" s="68" t="n">
        <f aca="false">S268</f>
        <v>0</v>
      </c>
      <c r="AI268" s="68" t="n">
        <f aca="false">V268</f>
        <v>0</v>
      </c>
      <c r="AJ268" s="69" t="n">
        <f aca="false">H268</f>
        <v>0</v>
      </c>
      <c r="AK268" s="69" t="n">
        <f aca="false">K268</f>
        <v>0</v>
      </c>
      <c r="AL268" s="69" t="n">
        <f aca="false">N268</f>
        <v>0</v>
      </c>
      <c r="AM268" s="69" t="n">
        <f aca="false">Q268</f>
        <v>0</v>
      </c>
      <c r="AN268" s="69" t="n">
        <f aca="false">T268</f>
        <v>0</v>
      </c>
      <c r="AO268" s="69" t="n">
        <f aca="false">W268</f>
        <v>0</v>
      </c>
      <c r="AP268" s="70" t="n">
        <f aca="false">IFERROR(LARGE(AD268:AI268,1),0)</f>
        <v>0</v>
      </c>
      <c r="AQ268" s="70" t="n">
        <f aca="false">IFERROR(LARGE(AD268:AI268,2),0)</f>
        <v>0</v>
      </c>
      <c r="AR268" s="70" t="n">
        <f aca="false">IFERROR(LARGE(AD268:AI268,3),0)</f>
        <v>0</v>
      </c>
      <c r="AS268" s="70" t="n">
        <f aca="false">IFERROR(LARGE(AD268:AI268,4),0)</f>
        <v>0</v>
      </c>
      <c r="AT268" s="70" t="n">
        <f aca="false">IFERROR(LARGE(AD268:AI268,5),0)</f>
        <v>0</v>
      </c>
      <c r="AU268" s="71" t="n">
        <f aca="false">IFERROR(INDEX(X268:AC268,SMALL(IF(AD268:AI268=AV268,COLUMN(AD268:AI268)-COLUMN(AD268)+1),COUNTIF(AP268:AP268,AV268))),0)</f>
        <v>0</v>
      </c>
      <c r="AV268" s="71" t="n">
        <f aca="false">IFERROR(LARGE(AD268:AI268,1),0)</f>
        <v>0</v>
      </c>
      <c r="AW268" s="71" t="n">
        <f aca="false">IFERROR(INDEX(AJ268:AO268,SMALL(IF(AD268:AI268=AV268,COLUMN(AD268:AI268)-COLUMN(AD268)+1),COUNTIF(AP268:AP268,AV268))),0)</f>
        <v>0</v>
      </c>
      <c r="AX268" s="72" t="n">
        <f aca="false">IFERROR(INDEX(X268:AC268,SMALL(IF(AD268:AI268=AY268,COLUMN(AD268:AI268)-COLUMN(AD268)+1),COUNTIF(AP268:AQ268,AY268))),0)</f>
        <v>0</v>
      </c>
      <c r="AY268" s="72" t="n">
        <f aca="false">IFERROR(LARGE(AD268:AI268,2),0)</f>
        <v>0</v>
      </c>
      <c r="AZ268" s="73" t="n">
        <f aca="false">IFERROR(INDEX(AJ268:AO268,SMALL(IF(AD268:AI268=AY268,COLUMN(AD268:AI268)-COLUMN(AD268)+1),COUNTIF(AP268:AQ268,AY268))),0)</f>
        <v>0</v>
      </c>
      <c r="BA268" s="74" t="n">
        <f aca="false">IFERROR(INDEX(X268:AC268,SMALL(IF(AD268:AI268=BB268,COLUMN(AD268:AI268)-COLUMN(AD268)+1),COUNTIF(AP268:AR268,BB268))),0)</f>
        <v>0</v>
      </c>
      <c r="BB268" s="74" t="n">
        <f aca="false">IFERROR(LARGE(AD268:AI268,3),0)</f>
        <v>0</v>
      </c>
      <c r="BC268" s="74" t="n">
        <f aca="false">IFERROR(INDEX(AJ268:AO268,SMALL(IF(AD268:AI268=BB268,COLUMN(AD268:AI268)-COLUMN(AD268)+1),COUNTIF(AP268:AR268,BB268))),0)</f>
        <v>0</v>
      </c>
      <c r="BD268" s="75" t="n">
        <f aca="false">IFERROR(INDEX(X268:AC268,SMALL(IF(AD268:AI268=BE268,COLUMN(AD268:AI268)-COLUMN(AD268)+1),COUNTIF(AP268:AS268,BE268))),0)</f>
        <v>0</v>
      </c>
      <c r="BE268" s="75" t="n">
        <f aca="false">IFERROR(LARGE(AD268:AI268,4),0)</f>
        <v>0</v>
      </c>
      <c r="BF268" s="75" t="n">
        <f aca="false">IFERROR(INDEX(AJ268:AO268,SMALL(IF(AD268:AI268=BE268,COLUMN(AD268:AI268)-COLUMN(AD268)+1),COUNTIF(AP268:AS268,BE268))),0)</f>
        <v>0</v>
      </c>
      <c r="BG268" s="76" t="n">
        <f aca="false">IFERROR(INDEX(X268:AC268,SMALL(IF(AD268:AI268=BH268,COLUMN(AD268:AI268)-COLUMN(AD268)+1),COUNTIF(AP268:AT268,BH268))),0)</f>
        <v>0</v>
      </c>
      <c r="BH268" s="76" t="n">
        <f aca="false">IFERROR(LARGE(AD268:AI268,5),0)</f>
        <v>0</v>
      </c>
      <c r="BI268" s="76" t="n">
        <f aca="false">IFERROR(INDEX(AJ268:AO268,SMALL(IF(AD268:AI268=BH268,COLUMN(AD268:AI268)-COLUMN(AD268)+1),COUNTIF(AP268:AT268,BH268))),0)</f>
        <v>0</v>
      </c>
      <c r="BJ268" s="77" t="n">
        <f aca="false">IF(COUNTIF(AD268:AI268,0)=0,IF(COUNTIFS(AD268:AI268,"*F*")=0,SUM(LARGE(AD268:AI268,{1,2,3,4,5})),IF(COUNTIFS(AD268:AI268,"*F*")=1,SUM(LARGE(AD268:AI268,{1,2,3,4,5})),IF(COUNTIFS(AD268:AI268,"*F*")=2,"C",IF(COUNTIFS(AD268:AI268,"*F*")&gt;2,"F")))),IF(COUNTIFS(AD268:AH268,"*F*")=0,SUM(AD268:AH268),IF(COUNTIFS(AD268:AH268,"*F*")=1,"C",IF(COUNTIFS(AD268:AH268,"*F*")&gt;=2,"F"))))</f>
        <v>0</v>
      </c>
      <c r="BK268" s="78" t="n">
        <f aca="false">IFERROR(BJ268/5,BJ268)</f>
        <v>0</v>
      </c>
    </row>
    <row r="269" customFormat="false" ht="15" hidden="false" customHeight="false" outlineLevel="0" collapsed="false">
      <c r="A269" s="64" t="n">
        <v>267</v>
      </c>
      <c r="B269" s="65" t="s">
        <v>12</v>
      </c>
      <c r="C269" s="79"/>
      <c r="D269" s="79"/>
      <c r="E269" s="50"/>
      <c r="F269" s="44"/>
      <c r="G269" s="44"/>
      <c r="H269" s="44"/>
      <c r="I269" s="44"/>
      <c r="J269" s="44"/>
      <c r="K269" s="44"/>
      <c r="L269" s="44"/>
      <c r="M269" s="44"/>
      <c r="N269" s="44"/>
      <c r="O269" s="44"/>
      <c r="P269" s="44"/>
      <c r="Q269" s="44"/>
      <c r="R269" s="44"/>
      <c r="S269" s="44"/>
      <c r="T269" s="44"/>
      <c r="U269" s="44"/>
      <c r="V269" s="44"/>
      <c r="W269" s="44"/>
      <c r="X269" s="67" t="n">
        <f aca="false">F269</f>
        <v>0</v>
      </c>
      <c r="Y269" s="67" t="n">
        <f aca="false">I269</f>
        <v>0</v>
      </c>
      <c r="Z269" s="67" t="n">
        <f aca="false">L269</f>
        <v>0</v>
      </c>
      <c r="AA269" s="67" t="n">
        <f aca="false">O269</f>
        <v>0</v>
      </c>
      <c r="AB269" s="67" t="n">
        <f aca="false">R269</f>
        <v>0</v>
      </c>
      <c r="AC269" s="67" t="n">
        <f aca="false">U269</f>
        <v>0</v>
      </c>
      <c r="AD269" s="68" t="n">
        <f aca="false">G269</f>
        <v>0</v>
      </c>
      <c r="AE269" s="68" t="n">
        <f aca="false">J269</f>
        <v>0</v>
      </c>
      <c r="AF269" s="68" t="n">
        <f aca="false">M269</f>
        <v>0</v>
      </c>
      <c r="AG269" s="68" t="n">
        <f aca="false">P269</f>
        <v>0</v>
      </c>
      <c r="AH269" s="68" t="n">
        <f aca="false">S269</f>
        <v>0</v>
      </c>
      <c r="AI269" s="68" t="n">
        <f aca="false">V269</f>
        <v>0</v>
      </c>
      <c r="AJ269" s="69" t="n">
        <f aca="false">H269</f>
        <v>0</v>
      </c>
      <c r="AK269" s="69" t="n">
        <f aca="false">K269</f>
        <v>0</v>
      </c>
      <c r="AL269" s="69" t="n">
        <f aca="false">N269</f>
        <v>0</v>
      </c>
      <c r="AM269" s="69" t="n">
        <f aca="false">Q269</f>
        <v>0</v>
      </c>
      <c r="AN269" s="69" t="n">
        <f aca="false">T269</f>
        <v>0</v>
      </c>
      <c r="AO269" s="69" t="n">
        <f aca="false">W269</f>
        <v>0</v>
      </c>
      <c r="AP269" s="70" t="n">
        <f aca="false">IFERROR(LARGE(AD269:AI269,1),0)</f>
        <v>0</v>
      </c>
      <c r="AQ269" s="70" t="n">
        <f aca="false">IFERROR(LARGE(AD269:AI269,2),0)</f>
        <v>0</v>
      </c>
      <c r="AR269" s="70" t="n">
        <f aca="false">IFERROR(LARGE(AD269:AI269,3),0)</f>
        <v>0</v>
      </c>
      <c r="AS269" s="70" t="n">
        <f aca="false">IFERROR(LARGE(AD269:AI269,4),0)</f>
        <v>0</v>
      </c>
      <c r="AT269" s="70" t="n">
        <f aca="false">IFERROR(LARGE(AD269:AI269,5),0)</f>
        <v>0</v>
      </c>
      <c r="AU269" s="71" t="n">
        <f aca="false">IFERROR(INDEX(X269:AC269,SMALL(IF(AD269:AI269=AV269,COLUMN(AD269:AI269)-COLUMN(AD269)+1),COUNTIF(AP269:AP269,AV269))),0)</f>
        <v>0</v>
      </c>
      <c r="AV269" s="71" t="n">
        <f aca="false">IFERROR(LARGE(AD269:AI269,1),0)</f>
        <v>0</v>
      </c>
      <c r="AW269" s="71" t="n">
        <f aca="false">IFERROR(INDEX(AJ269:AO269,SMALL(IF(AD269:AI269=AV269,COLUMN(AD269:AI269)-COLUMN(AD269)+1),COUNTIF(AP269:AP269,AV269))),0)</f>
        <v>0</v>
      </c>
      <c r="AX269" s="72" t="n">
        <f aca="false">IFERROR(INDEX(X269:AC269,SMALL(IF(AD269:AI269=AY269,COLUMN(AD269:AI269)-COLUMN(AD269)+1),COUNTIF(AP269:AQ269,AY269))),0)</f>
        <v>0</v>
      </c>
      <c r="AY269" s="72" t="n">
        <f aca="false">IFERROR(LARGE(AD269:AI269,2),0)</f>
        <v>0</v>
      </c>
      <c r="AZ269" s="73" t="n">
        <f aca="false">IFERROR(INDEX(AJ269:AO269,SMALL(IF(AD269:AI269=AY269,COLUMN(AD269:AI269)-COLUMN(AD269)+1),COUNTIF(AP269:AQ269,AY269))),0)</f>
        <v>0</v>
      </c>
      <c r="BA269" s="74" t="n">
        <f aca="false">IFERROR(INDEX(X269:AC269,SMALL(IF(AD269:AI269=BB269,COLUMN(AD269:AI269)-COLUMN(AD269)+1),COUNTIF(AP269:AR269,BB269))),0)</f>
        <v>0</v>
      </c>
      <c r="BB269" s="74" t="n">
        <f aca="false">IFERROR(LARGE(AD269:AI269,3),0)</f>
        <v>0</v>
      </c>
      <c r="BC269" s="74" t="n">
        <f aca="false">IFERROR(INDEX(AJ269:AO269,SMALL(IF(AD269:AI269=BB269,COLUMN(AD269:AI269)-COLUMN(AD269)+1),COUNTIF(AP269:AR269,BB269))),0)</f>
        <v>0</v>
      </c>
      <c r="BD269" s="75" t="n">
        <f aca="false">IFERROR(INDEX(X269:AC269,SMALL(IF(AD269:AI269=BE269,COLUMN(AD269:AI269)-COLUMN(AD269)+1),COUNTIF(AP269:AS269,BE269))),0)</f>
        <v>0</v>
      </c>
      <c r="BE269" s="75" t="n">
        <f aca="false">IFERROR(LARGE(AD269:AI269,4),0)</f>
        <v>0</v>
      </c>
      <c r="BF269" s="75" t="n">
        <f aca="false">IFERROR(INDEX(AJ269:AO269,SMALL(IF(AD269:AI269=BE269,COLUMN(AD269:AI269)-COLUMN(AD269)+1),COUNTIF(AP269:AS269,BE269))),0)</f>
        <v>0</v>
      </c>
      <c r="BG269" s="76" t="n">
        <f aca="false">IFERROR(INDEX(X269:AC269,SMALL(IF(AD269:AI269=BH269,COLUMN(AD269:AI269)-COLUMN(AD269)+1),COUNTIF(AP269:AT269,BH269))),0)</f>
        <v>0</v>
      </c>
      <c r="BH269" s="76" t="n">
        <f aca="false">IFERROR(LARGE(AD269:AI269,5),0)</f>
        <v>0</v>
      </c>
      <c r="BI269" s="76" t="n">
        <f aca="false">IFERROR(INDEX(AJ269:AO269,SMALL(IF(AD269:AI269=BH269,COLUMN(AD269:AI269)-COLUMN(AD269)+1),COUNTIF(AP269:AT269,BH269))),0)</f>
        <v>0</v>
      </c>
      <c r="BJ269" s="77" t="n">
        <f aca="false">IF(COUNTIF(AD269:AI269,0)=0,IF(COUNTIFS(AD269:AI269,"*F*")=0,SUM(LARGE(AD269:AI269,{1,2,3,4,5})),IF(COUNTIFS(AD269:AI269,"*F*")=1,SUM(LARGE(AD269:AI269,{1,2,3,4,5})),IF(COUNTIFS(AD269:AI269,"*F*")=2,"C",IF(COUNTIFS(AD269:AI269,"*F*")&gt;2,"F")))),IF(COUNTIFS(AD269:AH269,"*F*")=0,SUM(AD269:AH269),IF(COUNTIFS(AD269:AH269,"*F*")=1,"C",IF(COUNTIFS(AD269:AH269,"*F*")&gt;=2,"F"))))</f>
        <v>0</v>
      </c>
      <c r="BK269" s="78" t="n">
        <f aca="false">IFERROR(BJ269/5,BJ269)</f>
        <v>0</v>
      </c>
    </row>
    <row r="270" customFormat="false" ht="15" hidden="false" customHeight="false" outlineLevel="0" collapsed="false">
      <c r="A270" s="64" t="n">
        <v>268</v>
      </c>
      <c r="B270" s="65" t="s">
        <v>12</v>
      </c>
      <c r="C270" s="79"/>
      <c r="D270" s="79"/>
      <c r="E270" s="50"/>
      <c r="F270" s="44"/>
      <c r="G270" s="44"/>
      <c r="H270" s="44"/>
      <c r="I270" s="44"/>
      <c r="J270" s="44"/>
      <c r="K270" s="44"/>
      <c r="L270" s="44"/>
      <c r="M270" s="44"/>
      <c r="N270" s="44"/>
      <c r="O270" s="44"/>
      <c r="P270" s="44"/>
      <c r="Q270" s="44"/>
      <c r="R270" s="44"/>
      <c r="S270" s="44"/>
      <c r="T270" s="44"/>
      <c r="U270" s="44"/>
      <c r="V270" s="44"/>
      <c r="W270" s="44"/>
      <c r="X270" s="67" t="n">
        <f aca="false">F270</f>
        <v>0</v>
      </c>
      <c r="Y270" s="67" t="n">
        <f aca="false">I270</f>
        <v>0</v>
      </c>
      <c r="Z270" s="67" t="n">
        <f aca="false">L270</f>
        <v>0</v>
      </c>
      <c r="AA270" s="67" t="n">
        <f aca="false">O270</f>
        <v>0</v>
      </c>
      <c r="AB270" s="67" t="n">
        <f aca="false">R270</f>
        <v>0</v>
      </c>
      <c r="AC270" s="67" t="n">
        <f aca="false">U270</f>
        <v>0</v>
      </c>
      <c r="AD270" s="68" t="n">
        <f aca="false">G270</f>
        <v>0</v>
      </c>
      <c r="AE270" s="68" t="n">
        <f aca="false">J270</f>
        <v>0</v>
      </c>
      <c r="AF270" s="68" t="n">
        <f aca="false">M270</f>
        <v>0</v>
      </c>
      <c r="AG270" s="68" t="n">
        <f aca="false">P270</f>
        <v>0</v>
      </c>
      <c r="AH270" s="68" t="n">
        <f aca="false">S270</f>
        <v>0</v>
      </c>
      <c r="AI270" s="68" t="n">
        <f aca="false">V270</f>
        <v>0</v>
      </c>
      <c r="AJ270" s="69" t="n">
        <f aca="false">H270</f>
        <v>0</v>
      </c>
      <c r="AK270" s="69" t="n">
        <f aca="false">K270</f>
        <v>0</v>
      </c>
      <c r="AL270" s="69" t="n">
        <f aca="false">N270</f>
        <v>0</v>
      </c>
      <c r="AM270" s="69" t="n">
        <f aca="false">Q270</f>
        <v>0</v>
      </c>
      <c r="AN270" s="69" t="n">
        <f aca="false">T270</f>
        <v>0</v>
      </c>
      <c r="AO270" s="69" t="n">
        <f aca="false">W270</f>
        <v>0</v>
      </c>
      <c r="AP270" s="70" t="n">
        <f aca="false">IFERROR(LARGE(AD270:AI270,1),0)</f>
        <v>0</v>
      </c>
      <c r="AQ270" s="70" t="n">
        <f aca="false">IFERROR(LARGE(AD270:AI270,2),0)</f>
        <v>0</v>
      </c>
      <c r="AR270" s="70" t="n">
        <f aca="false">IFERROR(LARGE(AD270:AI270,3),0)</f>
        <v>0</v>
      </c>
      <c r="AS270" s="70" t="n">
        <f aca="false">IFERROR(LARGE(AD270:AI270,4),0)</f>
        <v>0</v>
      </c>
      <c r="AT270" s="70" t="n">
        <f aca="false">IFERROR(LARGE(AD270:AI270,5),0)</f>
        <v>0</v>
      </c>
      <c r="AU270" s="71" t="n">
        <f aca="false">IFERROR(INDEX(X270:AC270,SMALL(IF(AD270:AI270=AV270,COLUMN(AD270:AI270)-COLUMN(AD270)+1),COUNTIF(AP270:AP270,AV270))),0)</f>
        <v>0</v>
      </c>
      <c r="AV270" s="71" t="n">
        <f aca="false">IFERROR(LARGE(AD270:AI270,1),0)</f>
        <v>0</v>
      </c>
      <c r="AW270" s="71" t="n">
        <f aca="false">IFERROR(INDEX(AJ270:AO270,SMALL(IF(AD270:AI270=AV270,COLUMN(AD270:AI270)-COLUMN(AD270)+1),COUNTIF(AP270:AP270,AV270))),0)</f>
        <v>0</v>
      </c>
      <c r="AX270" s="72" t="n">
        <f aca="false">IFERROR(INDEX(X270:AC270,SMALL(IF(AD270:AI270=AY270,COLUMN(AD270:AI270)-COLUMN(AD270)+1),COUNTIF(AP270:AQ270,AY270))),0)</f>
        <v>0</v>
      </c>
      <c r="AY270" s="72" t="n">
        <f aca="false">IFERROR(LARGE(AD270:AI270,2),0)</f>
        <v>0</v>
      </c>
      <c r="AZ270" s="73" t="n">
        <f aca="false">IFERROR(INDEX(AJ270:AO270,SMALL(IF(AD270:AI270=AY270,COLUMN(AD270:AI270)-COLUMN(AD270)+1),COUNTIF(AP270:AQ270,AY270))),0)</f>
        <v>0</v>
      </c>
      <c r="BA270" s="74" t="n">
        <f aca="false">IFERROR(INDEX(X270:AC270,SMALL(IF(AD270:AI270=BB270,COLUMN(AD270:AI270)-COLUMN(AD270)+1),COUNTIF(AP270:AR270,BB270))),0)</f>
        <v>0</v>
      </c>
      <c r="BB270" s="74" t="n">
        <f aca="false">IFERROR(LARGE(AD270:AI270,3),0)</f>
        <v>0</v>
      </c>
      <c r="BC270" s="74" t="n">
        <f aca="false">IFERROR(INDEX(AJ270:AO270,SMALL(IF(AD270:AI270=BB270,COLUMN(AD270:AI270)-COLUMN(AD270)+1),COUNTIF(AP270:AR270,BB270))),0)</f>
        <v>0</v>
      </c>
      <c r="BD270" s="75" t="n">
        <f aca="false">IFERROR(INDEX(X270:AC270,SMALL(IF(AD270:AI270=BE270,COLUMN(AD270:AI270)-COLUMN(AD270)+1),COUNTIF(AP270:AS270,BE270))),0)</f>
        <v>0</v>
      </c>
      <c r="BE270" s="75" t="n">
        <f aca="false">IFERROR(LARGE(AD270:AI270,4),0)</f>
        <v>0</v>
      </c>
      <c r="BF270" s="75" t="n">
        <f aca="false">IFERROR(INDEX(AJ270:AO270,SMALL(IF(AD270:AI270=BE270,COLUMN(AD270:AI270)-COLUMN(AD270)+1),COUNTIF(AP270:AS270,BE270))),0)</f>
        <v>0</v>
      </c>
      <c r="BG270" s="76" t="n">
        <f aca="false">IFERROR(INDEX(X270:AC270,SMALL(IF(AD270:AI270=BH270,COLUMN(AD270:AI270)-COLUMN(AD270)+1),COUNTIF(AP270:AT270,BH270))),0)</f>
        <v>0</v>
      </c>
      <c r="BH270" s="76" t="n">
        <f aca="false">IFERROR(LARGE(AD270:AI270,5),0)</f>
        <v>0</v>
      </c>
      <c r="BI270" s="76" t="n">
        <f aca="false">IFERROR(INDEX(AJ270:AO270,SMALL(IF(AD270:AI270=BH270,COLUMN(AD270:AI270)-COLUMN(AD270)+1),COUNTIF(AP270:AT270,BH270))),0)</f>
        <v>0</v>
      </c>
      <c r="BJ270" s="77" t="n">
        <f aca="false">IF(COUNTIF(AD270:AI270,0)=0,IF(COUNTIFS(AD270:AI270,"*F*")=0,SUM(LARGE(AD270:AI270,{1,2,3,4,5})),IF(COUNTIFS(AD270:AI270,"*F*")=1,SUM(LARGE(AD270:AI270,{1,2,3,4,5})),IF(COUNTIFS(AD270:AI270,"*F*")=2,"C",IF(COUNTIFS(AD270:AI270,"*F*")&gt;2,"F")))),IF(COUNTIFS(AD270:AH270,"*F*")=0,SUM(AD270:AH270),IF(COUNTIFS(AD270:AH270,"*F*")=1,"C",IF(COUNTIFS(AD270:AH270,"*F*")&gt;=2,"F"))))</f>
        <v>0</v>
      </c>
      <c r="BK270" s="78" t="n">
        <f aca="false">IFERROR(BJ270/5,BJ270)</f>
        <v>0</v>
      </c>
    </row>
    <row r="271" customFormat="false" ht="15" hidden="false" customHeight="false" outlineLevel="0" collapsed="false">
      <c r="A271" s="64" t="n">
        <v>269</v>
      </c>
      <c r="B271" s="65" t="s">
        <v>12</v>
      </c>
      <c r="C271" s="79"/>
      <c r="D271" s="79"/>
      <c r="E271" s="50"/>
      <c r="F271" s="44"/>
      <c r="G271" s="44"/>
      <c r="H271" s="44"/>
      <c r="I271" s="44"/>
      <c r="J271" s="44"/>
      <c r="K271" s="44"/>
      <c r="L271" s="44"/>
      <c r="M271" s="44"/>
      <c r="N271" s="44"/>
      <c r="O271" s="44"/>
      <c r="P271" s="44"/>
      <c r="Q271" s="44"/>
      <c r="R271" s="44"/>
      <c r="S271" s="44"/>
      <c r="T271" s="44"/>
      <c r="U271" s="44"/>
      <c r="V271" s="44"/>
      <c r="W271" s="44"/>
      <c r="X271" s="67" t="n">
        <f aca="false">F271</f>
        <v>0</v>
      </c>
      <c r="Y271" s="67" t="n">
        <f aca="false">I271</f>
        <v>0</v>
      </c>
      <c r="Z271" s="67" t="n">
        <f aca="false">L271</f>
        <v>0</v>
      </c>
      <c r="AA271" s="67" t="n">
        <f aca="false">O271</f>
        <v>0</v>
      </c>
      <c r="AB271" s="67" t="n">
        <f aca="false">R271</f>
        <v>0</v>
      </c>
      <c r="AC271" s="67" t="n">
        <f aca="false">U271</f>
        <v>0</v>
      </c>
      <c r="AD271" s="68" t="n">
        <f aca="false">G271</f>
        <v>0</v>
      </c>
      <c r="AE271" s="68" t="n">
        <f aca="false">J271</f>
        <v>0</v>
      </c>
      <c r="AF271" s="68" t="n">
        <f aca="false">M271</f>
        <v>0</v>
      </c>
      <c r="AG271" s="68" t="n">
        <f aca="false">P271</f>
        <v>0</v>
      </c>
      <c r="AH271" s="68" t="n">
        <f aca="false">S271</f>
        <v>0</v>
      </c>
      <c r="AI271" s="68" t="n">
        <f aca="false">V271</f>
        <v>0</v>
      </c>
      <c r="AJ271" s="69" t="n">
        <f aca="false">H271</f>
        <v>0</v>
      </c>
      <c r="AK271" s="69" t="n">
        <f aca="false">K271</f>
        <v>0</v>
      </c>
      <c r="AL271" s="69" t="n">
        <f aca="false">N271</f>
        <v>0</v>
      </c>
      <c r="AM271" s="69" t="n">
        <f aca="false">Q271</f>
        <v>0</v>
      </c>
      <c r="AN271" s="69" t="n">
        <f aca="false">T271</f>
        <v>0</v>
      </c>
      <c r="AO271" s="69" t="n">
        <f aca="false">W271</f>
        <v>0</v>
      </c>
      <c r="AP271" s="70" t="n">
        <f aca="false">IFERROR(LARGE(AD271:AI271,1),0)</f>
        <v>0</v>
      </c>
      <c r="AQ271" s="70" t="n">
        <f aca="false">IFERROR(LARGE(AD271:AI271,2),0)</f>
        <v>0</v>
      </c>
      <c r="AR271" s="70" t="n">
        <f aca="false">IFERROR(LARGE(AD271:AI271,3),0)</f>
        <v>0</v>
      </c>
      <c r="AS271" s="70" t="n">
        <f aca="false">IFERROR(LARGE(AD271:AI271,4),0)</f>
        <v>0</v>
      </c>
      <c r="AT271" s="70" t="n">
        <f aca="false">IFERROR(LARGE(AD271:AI271,5),0)</f>
        <v>0</v>
      </c>
      <c r="AU271" s="71" t="n">
        <f aca="false">IFERROR(INDEX(X271:AC271,SMALL(IF(AD271:AI271=AV271,COLUMN(AD271:AI271)-COLUMN(AD271)+1),COUNTIF(AP271:AP271,AV271))),0)</f>
        <v>0</v>
      </c>
      <c r="AV271" s="71" t="n">
        <f aca="false">IFERROR(LARGE(AD271:AI271,1),0)</f>
        <v>0</v>
      </c>
      <c r="AW271" s="71" t="n">
        <f aca="false">IFERROR(INDEX(AJ271:AO271,SMALL(IF(AD271:AI271=AV271,COLUMN(AD271:AI271)-COLUMN(AD271)+1),COUNTIF(AP271:AP271,AV271))),0)</f>
        <v>0</v>
      </c>
      <c r="AX271" s="72" t="n">
        <f aca="false">IFERROR(INDEX(X271:AC271,SMALL(IF(AD271:AI271=AY271,COLUMN(AD271:AI271)-COLUMN(AD271)+1),COUNTIF(AP271:AQ271,AY271))),0)</f>
        <v>0</v>
      </c>
      <c r="AY271" s="72" t="n">
        <f aca="false">IFERROR(LARGE(AD271:AI271,2),0)</f>
        <v>0</v>
      </c>
      <c r="AZ271" s="73" t="n">
        <f aca="false">IFERROR(INDEX(AJ271:AO271,SMALL(IF(AD271:AI271=AY271,COLUMN(AD271:AI271)-COLUMN(AD271)+1),COUNTIF(AP271:AQ271,AY271))),0)</f>
        <v>0</v>
      </c>
      <c r="BA271" s="74" t="n">
        <f aca="false">IFERROR(INDEX(X271:AC271,SMALL(IF(AD271:AI271=BB271,COLUMN(AD271:AI271)-COLUMN(AD271)+1),COUNTIF(AP271:AR271,BB271))),0)</f>
        <v>0</v>
      </c>
      <c r="BB271" s="74" t="n">
        <f aca="false">IFERROR(LARGE(AD271:AI271,3),0)</f>
        <v>0</v>
      </c>
      <c r="BC271" s="74" t="n">
        <f aca="false">IFERROR(INDEX(AJ271:AO271,SMALL(IF(AD271:AI271=BB271,COLUMN(AD271:AI271)-COLUMN(AD271)+1),COUNTIF(AP271:AR271,BB271))),0)</f>
        <v>0</v>
      </c>
      <c r="BD271" s="75" t="n">
        <f aca="false">IFERROR(INDEX(X271:AC271,SMALL(IF(AD271:AI271=BE271,COLUMN(AD271:AI271)-COLUMN(AD271)+1),COUNTIF(AP271:AS271,BE271))),0)</f>
        <v>0</v>
      </c>
      <c r="BE271" s="75" t="n">
        <f aca="false">IFERROR(LARGE(AD271:AI271,4),0)</f>
        <v>0</v>
      </c>
      <c r="BF271" s="75" t="n">
        <f aca="false">IFERROR(INDEX(AJ271:AO271,SMALL(IF(AD271:AI271=BE271,COLUMN(AD271:AI271)-COLUMN(AD271)+1),COUNTIF(AP271:AS271,BE271))),0)</f>
        <v>0</v>
      </c>
      <c r="BG271" s="76" t="n">
        <f aca="false">IFERROR(INDEX(X271:AC271,SMALL(IF(AD271:AI271=BH271,COLUMN(AD271:AI271)-COLUMN(AD271)+1),COUNTIF(AP271:AT271,BH271))),0)</f>
        <v>0</v>
      </c>
      <c r="BH271" s="76" t="n">
        <f aca="false">IFERROR(LARGE(AD271:AI271,5),0)</f>
        <v>0</v>
      </c>
      <c r="BI271" s="76" t="n">
        <f aca="false">IFERROR(INDEX(AJ271:AO271,SMALL(IF(AD271:AI271=BH271,COLUMN(AD271:AI271)-COLUMN(AD271)+1),COUNTIF(AP271:AT271,BH271))),0)</f>
        <v>0</v>
      </c>
      <c r="BJ271" s="77" t="n">
        <f aca="false">IF(COUNTIF(AD271:AI271,0)=0,IF(COUNTIFS(AD271:AI271,"*F*")=0,SUM(LARGE(AD271:AI271,{1,2,3,4,5})),IF(COUNTIFS(AD271:AI271,"*F*")=1,SUM(LARGE(AD271:AI271,{1,2,3,4,5})),IF(COUNTIFS(AD271:AI271,"*F*")=2,"C",IF(COUNTIFS(AD271:AI271,"*F*")&gt;2,"F")))),IF(COUNTIFS(AD271:AH271,"*F*")=0,SUM(AD271:AH271),IF(COUNTIFS(AD271:AH271,"*F*")=1,"C",IF(COUNTIFS(AD271:AH271,"*F*")&gt;=2,"F"))))</f>
        <v>0</v>
      </c>
      <c r="BK271" s="78" t="n">
        <f aca="false">IFERROR(BJ271/5,BJ271)</f>
        <v>0</v>
      </c>
    </row>
    <row r="272" customFormat="false" ht="15" hidden="false" customHeight="false" outlineLevel="0" collapsed="false">
      <c r="A272" s="64" t="n">
        <v>270</v>
      </c>
      <c r="B272" s="65" t="s">
        <v>12</v>
      </c>
      <c r="C272" s="79"/>
      <c r="D272" s="79"/>
      <c r="E272" s="50"/>
      <c r="F272" s="44"/>
      <c r="G272" s="44"/>
      <c r="H272" s="44"/>
      <c r="I272" s="44"/>
      <c r="J272" s="44"/>
      <c r="K272" s="44"/>
      <c r="L272" s="44"/>
      <c r="M272" s="44"/>
      <c r="N272" s="44"/>
      <c r="O272" s="44"/>
      <c r="P272" s="44"/>
      <c r="Q272" s="44"/>
      <c r="R272" s="44"/>
      <c r="S272" s="44"/>
      <c r="T272" s="44"/>
      <c r="U272" s="44"/>
      <c r="V272" s="44"/>
      <c r="W272" s="44"/>
      <c r="X272" s="67" t="n">
        <f aca="false">F272</f>
        <v>0</v>
      </c>
      <c r="Y272" s="67" t="n">
        <f aca="false">I272</f>
        <v>0</v>
      </c>
      <c r="Z272" s="67" t="n">
        <f aca="false">L272</f>
        <v>0</v>
      </c>
      <c r="AA272" s="67" t="n">
        <f aca="false">O272</f>
        <v>0</v>
      </c>
      <c r="AB272" s="67" t="n">
        <f aca="false">R272</f>
        <v>0</v>
      </c>
      <c r="AC272" s="67" t="n">
        <f aca="false">U272</f>
        <v>0</v>
      </c>
      <c r="AD272" s="68" t="n">
        <f aca="false">G272</f>
        <v>0</v>
      </c>
      <c r="AE272" s="68" t="n">
        <f aca="false">J272</f>
        <v>0</v>
      </c>
      <c r="AF272" s="68" t="n">
        <f aca="false">M272</f>
        <v>0</v>
      </c>
      <c r="AG272" s="68" t="n">
        <f aca="false">P272</f>
        <v>0</v>
      </c>
      <c r="AH272" s="68" t="n">
        <f aca="false">S272</f>
        <v>0</v>
      </c>
      <c r="AI272" s="68" t="n">
        <f aca="false">V272</f>
        <v>0</v>
      </c>
      <c r="AJ272" s="69" t="n">
        <f aca="false">H272</f>
        <v>0</v>
      </c>
      <c r="AK272" s="69" t="n">
        <f aca="false">K272</f>
        <v>0</v>
      </c>
      <c r="AL272" s="69" t="n">
        <f aca="false">N272</f>
        <v>0</v>
      </c>
      <c r="AM272" s="69" t="n">
        <f aca="false">Q272</f>
        <v>0</v>
      </c>
      <c r="AN272" s="69" t="n">
        <f aca="false">T272</f>
        <v>0</v>
      </c>
      <c r="AO272" s="69" t="n">
        <f aca="false">W272</f>
        <v>0</v>
      </c>
      <c r="AP272" s="70" t="n">
        <f aca="false">IFERROR(LARGE(AD272:AI272,1),0)</f>
        <v>0</v>
      </c>
      <c r="AQ272" s="70" t="n">
        <f aca="false">IFERROR(LARGE(AD272:AI272,2),0)</f>
        <v>0</v>
      </c>
      <c r="AR272" s="70" t="n">
        <f aca="false">IFERROR(LARGE(AD272:AI272,3),0)</f>
        <v>0</v>
      </c>
      <c r="AS272" s="70" t="n">
        <f aca="false">IFERROR(LARGE(AD272:AI272,4),0)</f>
        <v>0</v>
      </c>
      <c r="AT272" s="70" t="n">
        <f aca="false">IFERROR(LARGE(AD272:AI272,5),0)</f>
        <v>0</v>
      </c>
      <c r="AU272" s="71" t="n">
        <f aca="false">IFERROR(INDEX(X272:AC272,SMALL(IF(AD272:AI272=AV272,COLUMN(AD272:AI272)-COLUMN(AD272)+1),COUNTIF(AP272:AP272,AV272))),0)</f>
        <v>0</v>
      </c>
      <c r="AV272" s="71" t="n">
        <f aca="false">IFERROR(LARGE(AD272:AI272,1),0)</f>
        <v>0</v>
      </c>
      <c r="AW272" s="71" t="n">
        <f aca="false">IFERROR(INDEX(AJ272:AO272,SMALL(IF(AD272:AI272=AV272,COLUMN(AD272:AI272)-COLUMN(AD272)+1),COUNTIF(AP272:AP272,AV272))),0)</f>
        <v>0</v>
      </c>
      <c r="AX272" s="72" t="n">
        <f aca="false">IFERROR(INDEX(X272:AC272,SMALL(IF(AD272:AI272=AY272,COLUMN(AD272:AI272)-COLUMN(AD272)+1),COUNTIF(AP272:AQ272,AY272))),0)</f>
        <v>0</v>
      </c>
      <c r="AY272" s="72" t="n">
        <f aca="false">IFERROR(LARGE(AD272:AI272,2),0)</f>
        <v>0</v>
      </c>
      <c r="AZ272" s="73" t="n">
        <f aca="false">IFERROR(INDEX(AJ272:AO272,SMALL(IF(AD272:AI272=AY272,COLUMN(AD272:AI272)-COLUMN(AD272)+1),COUNTIF(AP272:AQ272,AY272))),0)</f>
        <v>0</v>
      </c>
      <c r="BA272" s="74" t="n">
        <f aca="false">IFERROR(INDEX(X272:AC272,SMALL(IF(AD272:AI272=BB272,COLUMN(AD272:AI272)-COLUMN(AD272)+1),COUNTIF(AP272:AR272,BB272))),0)</f>
        <v>0</v>
      </c>
      <c r="BB272" s="74" t="n">
        <f aca="false">IFERROR(LARGE(AD272:AI272,3),0)</f>
        <v>0</v>
      </c>
      <c r="BC272" s="74" t="n">
        <f aca="false">IFERROR(INDEX(AJ272:AO272,SMALL(IF(AD272:AI272=BB272,COLUMN(AD272:AI272)-COLUMN(AD272)+1),COUNTIF(AP272:AR272,BB272))),0)</f>
        <v>0</v>
      </c>
      <c r="BD272" s="75" t="n">
        <f aca="false">IFERROR(INDEX(X272:AC272,SMALL(IF(AD272:AI272=BE272,COLUMN(AD272:AI272)-COLUMN(AD272)+1),COUNTIF(AP272:AS272,BE272))),0)</f>
        <v>0</v>
      </c>
      <c r="BE272" s="75" t="n">
        <f aca="false">IFERROR(LARGE(AD272:AI272,4),0)</f>
        <v>0</v>
      </c>
      <c r="BF272" s="75" t="n">
        <f aca="false">IFERROR(INDEX(AJ272:AO272,SMALL(IF(AD272:AI272=BE272,COLUMN(AD272:AI272)-COLUMN(AD272)+1),COUNTIF(AP272:AS272,BE272))),0)</f>
        <v>0</v>
      </c>
      <c r="BG272" s="76" t="n">
        <f aca="false">IFERROR(INDEX(X272:AC272,SMALL(IF(AD272:AI272=BH272,COLUMN(AD272:AI272)-COLUMN(AD272)+1),COUNTIF(AP272:AT272,BH272))),0)</f>
        <v>0</v>
      </c>
      <c r="BH272" s="76" t="n">
        <f aca="false">IFERROR(LARGE(AD272:AI272,5),0)</f>
        <v>0</v>
      </c>
      <c r="BI272" s="76" t="n">
        <f aca="false">IFERROR(INDEX(AJ272:AO272,SMALL(IF(AD272:AI272=BH272,COLUMN(AD272:AI272)-COLUMN(AD272)+1),COUNTIF(AP272:AT272,BH272))),0)</f>
        <v>0</v>
      </c>
      <c r="BJ272" s="77" t="n">
        <f aca="false">IF(COUNTIF(AD272:AI272,0)=0,IF(COUNTIFS(AD272:AI272,"*F*")=0,SUM(LARGE(AD272:AI272,{1,2,3,4,5})),IF(COUNTIFS(AD272:AI272,"*F*")=1,SUM(LARGE(AD272:AI272,{1,2,3,4,5})),IF(COUNTIFS(AD272:AI272,"*F*")=2,"C",IF(COUNTIFS(AD272:AI272,"*F*")&gt;2,"F")))),IF(COUNTIFS(AD272:AH272,"*F*")=0,SUM(AD272:AH272),IF(COUNTIFS(AD272:AH272,"*F*")=1,"C",IF(COUNTIFS(AD272:AH272,"*F*")&gt;=2,"F"))))</f>
        <v>0</v>
      </c>
      <c r="BK272" s="78" t="n">
        <f aca="false">IFERROR(BJ272/5,BJ272)</f>
        <v>0</v>
      </c>
    </row>
    <row r="273" customFormat="false" ht="15" hidden="false" customHeight="false" outlineLevel="0" collapsed="false">
      <c r="A273" s="64" t="n">
        <v>271</v>
      </c>
      <c r="B273" s="65" t="s">
        <v>12</v>
      </c>
      <c r="C273" s="79"/>
      <c r="D273" s="79"/>
      <c r="E273" s="50"/>
      <c r="F273" s="44"/>
      <c r="G273" s="44"/>
      <c r="H273" s="44"/>
      <c r="I273" s="44"/>
      <c r="J273" s="44"/>
      <c r="K273" s="44"/>
      <c r="L273" s="44"/>
      <c r="M273" s="44"/>
      <c r="N273" s="44"/>
      <c r="O273" s="44"/>
      <c r="P273" s="44"/>
      <c r="Q273" s="44"/>
      <c r="R273" s="44"/>
      <c r="S273" s="44"/>
      <c r="T273" s="44"/>
      <c r="U273" s="44"/>
      <c r="V273" s="44"/>
      <c r="W273" s="44"/>
      <c r="X273" s="67" t="n">
        <f aca="false">F273</f>
        <v>0</v>
      </c>
      <c r="Y273" s="67" t="n">
        <f aca="false">I273</f>
        <v>0</v>
      </c>
      <c r="Z273" s="67" t="n">
        <f aca="false">L273</f>
        <v>0</v>
      </c>
      <c r="AA273" s="67" t="n">
        <f aca="false">O273</f>
        <v>0</v>
      </c>
      <c r="AB273" s="67" t="n">
        <f aca="false">R273</f>
        <v>0</v>
      </c>
      <c r="AC273" s="67" t="n">
        <f aca="false">U273</f>
        <v>0</v>
      </c>
      <c r="AD273" s="68" t="n">
        <f aca="false">G273</f>
        <v>0</v>
      </c>
      <c r="AE273" s="68" t="n">
        <f aca="false">J273</f>
        <v>0</v>
      </c>
      <c r="AF273" s="68" t="n">
        <f aca="false">M273</f>
        <v>0</v>
      </c>
      <c r="AG273" s="68" t="n">
        <f aca="false">P273</f>
        <v>0</v>
      </c>
      <c r="AH273" s="68" t="n">
        <f aca="false">S273</f>
        <v>0</v>
      </c>
      <c r="AI273" s="68" t="n">
        <f aca="false">V273</f>
        <v>0</v>
      </c>
      <c r="AJ273" s="69" t="n">
        <f aca="false">H273</f>
        <v>0</v>
      </c>
      <c r="AK273" s="69" t="n">
        <f aca="false">K273</f>
        <v>0</v>
      </c>
      <c r="AL273" s="69" t="n">
        <f aca="false">N273</f>
        <v>0</v>
      </c>
      <c r="AM273" s="69" t="n">
        <f aca="false">Q273</f>
        <v>0</v>
      </c>
      <c r="AN273" s="69" t="n">
        <f aca="false">T273</f>
        <v>0</v>
      </c>
      <c r="AO273" s="69" t="n">
        <f aca="false">W273</f>
        <v>0</v>
      </c>
      <c r="AP273" s="70" t="n">
        <f aca="false">IFERROR(LARGE(AD273:AI273,1),0)</f>
        <v>0</v>
      </c>
      <c r="AQ273" s="70" t="n">
        <f aca="false">IFERROR(LARGE(AD273:AI273,2),0)</f>
        <v>0</v>
      </c>
      <c r="AR273" s="70" t="n">
        <f aca="false">IFERROR(LARGE(AD273:AI273,3),0)</f>
        <v>0</v>
      </c>
      <c r="AS273" s="70" t="n">
        <f aca="false">IFERROR(LARGE(AD273:AI273,4),0)</f>
        <v>0</v>
      </c>
      <c r="AT273" s="70" t="n">
        <f aca="false">IFERROR(LARGE(AD273:AI273,5),0)</f>
        <v>0</v>
      </c>
      <c r="AU273" s="71" t="n">
        <f aca="false">IFERROR(INDEX(X273:AC273,SMALL(IF(AD273:AI273=AV273,COLUMN(AD273:AI273)-COLUMN(AD273)+1),COUNTIF(AP273:AP273,AV273))),0)</f>
        <v>0</v>
      </c>
      <c r="AV273" s="71" t="n">
        <f aca="false">IFERROR(LARGE(AD273:AI273,1),0)</f>
        <v>0</v>
      </c>
      <c r="AW273" s="71" t="n">
        <f aca="false">IFERROR(INDEX(AJ273:AO273,SMALL(IF(AD273:AI273=AV273,COLUMN(AD273:AI273)-COLUMN(AD273)+1),COUNTIF(AP273:AP273,AV273))),0)</f>
        <v>0</v>
      </c>
      <c r="AX273" s="72" t="n">
        <f aca="false">IFERROR(INDEX(X273:AC273,SMALL(IF(AD273:AI273=AY273,COLUMN(AD273:AI273)-COLUMN(AD273)+1),COUNTIF(AP273:AQ273,AY273))),0)</f>
        <v>0</v>
      </c>
      <c r="AY273" s="72" t="n">
        <f aca="false">IFERROR(LARGE(AD273:AI273,2),0)</f>
        <v>0</v>
      </c>
      <c r="AZ273" s="73" t="n">
        <f aca="false">IFERROR(INDEX(AJ273:AO273,SMALL(IF(AD273:AI273=AY273,COLUMN(AD273:AI273)-COLUMN(AD273)+1),COUNTIF(AP273:AQ273,AY273))),0)</f>
        <v>0</v>
      </c>
      <c r="BA273" s="74" t="n">
        <f aca="false">IFERROR(INDEX(X273:AC273,SMALL(IF(AD273:AI273=BB273,COLUMN(AD273:AI273)-COLUMN(AD273)+1),COUNTIF(AP273:AR273,BB273))),0)</f>
        <v>0</v>
      </c>
      <c r="BB273" s="74" t="n">
        <f aca="false">IFERROR(LARGE(AD273:AI273,3),0)</f>
        <v>0</v>
      </c>
      <c r="BC273" s="74" t="n">
        <f aca="false">IFERROR(INDEX(AJ273:AO273,SMALL(IF(AD273:AI273=BB273,COLUMN(AD273:AI273)-COLUMN(AD273)+1),COUNTIF(AP273:AR273,BB273))),0)</f>
        <v>0</v>
      </c>
      <c r="BD273" s="75" t="n">
        <f aca="false">IFERROR(INDEX(X273:AC273,SMALL(IF(AD273:AI273=BE273,COLUMN(AD273:AI273)-COLUMN(AD273)+1),COUNTIF(AP273:AS273,BE273))),0)</f>
        <v>0</v>
      </c>
      <c r="BE273" s="75" t="n">
        <f aca="false">IFERROR(LARGE(AD273:AI273,4),0)</f>
        <v>0</v>
      </c>
      <c r="BF273" s="75" t="n">
        <f aca="false">IFERROR(INDEX(AJ273:AO273,SMALL(IF(AD273:AI273=BE273,COLUMN(AD273:AI273)-COLUMN(AD273)+1),COUNTIF(AP273:AS273,BE273))),0)</f>
        <v>0</v>
      </c>
      <c r="BG273" s="76" t="n">
        <f aca="false">IFERROR(INDEX(X273:AC273,SMALL(IF(AD273:AI273=BH273,COLUMN(AD273:AI273)-COLUMN(AD273)+1),COUNTIF(AP273:AT273,BH273))),0)</f>
        <v>0</v>
      </c>
      <c r="BH273" s="76" t="n">
        <f aca="false">IFERROR(LARGE(AD273:AI273,5),0)</f>
        <v>0</v>
      </c>
      <c r="BI273" s="76" t="n">
        <f aca="false">IFERROR(INDEX(AJ273:AO273,SMALL(IF(AD273:AI273=BH273,COLUMN(AD273:AI273)-COLUMN(AD273)+1),COUNTIF(AP273:AT273,BH273))),0)</f>
        <v>0</v>
      </c>
      <c r="BJ273" s="77" t="n">
        <f aca="false">IF(COUNTIF(AD273:AI273,0)=0,IF(COUNTIFS(AD273:AI273,"*F*")=0,SUM(LARGE(AD273:AI273,{1,2,3,4,5})),IF(COUNTIFS(AD273:AI273,"*F*")=1,SUM(LARGE(AD273:AI273,{1,2,3,4,5})),IF(COUNTIFS(AD273:AI273,"*F*")=2,"C",IF(COUNTIFS(AD273:AI273,"*F*")&gt;2,"F")))),IF(COUNTIFS(AD273:AH273,"*F*")=0,SUM(AD273:AH273),IF(COUNTIFS(AD273:AH273,"*F*")=1,"C",IF(COUNTIFS(AD273:AH273,"*F*")&gt;=2,"F"))))</f>
        <v>0</v>
      </c>
      <c r="BK273" s="78" t="n">
        <f aca="false">IFERROR(BJ273/5,BJ273)</f>
        <v>0</v>
      </c>
    </row>
    <row r="274" customFormat="false" ht="15" hidden="false" customHeight="false" outlineLevel="0" collapsed="false">
      <c r="A274" s="64" t="n">
        <v>272</v>
      </c>
      <c r="B274" s="65" t="s">
        <v>12</v>
      </c>
      <c r="C274" s="79"/>
      <c r="D274" s="79"/>
      <c r="E274" s="50"/>
      <c r="F274" s="44"/>
      <c r="G274" s="44"/>
      <c r="H274" s="44"/>
      <c r="I274" s="44"/>
      <c r="J274" s="44"/>
      <c r="K274" s="44"/>
      <c r="L274" s="44"/>
      <c r="M274" s="44"/>
      <c r="N274" s="44"/>
      <c r="O274" s="44"/>
      <c r="P274" s="44"/>
      <c r="Q274" s="44"/>
      <c r="R274" s="44"/>
      <c r="S274" s="44"/>
      <c r="T274" s="44"/>
      <c r="U274" s="44"/>
      <c r="V274" s="44"/>
      <c r="W274" s="44"/>
      <c r="X274" s="67" t="n">
        <f aca="false">F274</f>
        <v>0</v>
      </c>
      <c r="Y274" s="67" t="n">
        <f aca="false">I274</f>
        <v>0</v>
      </c>
      <c r="Z274" s="67" t="n">
        <f aca="false">L274</f>
        <v>0</v>
      </c>
      <c r="AA274" s="67" t="n">
        <f aca="false">O274</f>
        <v>0</v>
      </c>
      <c r="AB274" s="67" t="n">
        <f aca="false">R274</f>
        <v>0</v>
      </c>
      <c r="AC274" s="67" t="n">
        <f aca="false">U274</f>
        <v>0</v>
      </c>
      <c r="AD274" s="68" t="n">
        <f aca="false">G274</f>
        <v>0</v>
      </c>
      <c r="AE274" s="68" t="n">
        <f aca="false">J274</f>
        <v>0</v>
      </c>
      <c r="AF274" s="68" t="n">
        <f aca="false">M274</f>
        <v>0</v>
      </c>
      <c r="AG274" s="68" t="n">
        <f aca="false">P274</f>
        <v>0</v>
      </c>
      <c r="AH274" s="68" t="n">
        <f aca="false">S274</f>
        <v>0</v>
      </c>
      <c r="AI274" s="68" t="n">
        <f aca="false">V274</f>
        <v>0</v>
      </c>
      <c r="AJ274" s="69" t="n">
        <f aca="false">H274</f>
        <v>0</v>
      </c>
      <c r="AK274" s="69" t="n">
        <f aca="false">K274</f>
        <v>0</v>
      </c>
      <c r="AL274" s="69" t="n">
        <f aca="false">N274</f>
        <v>0</v>
      </c>
      <c r="AM274" s="69" t="n">
        <f aca="false">Q274</f>
        <v>0</v>
      </c>
      <c r="AN274" s="69" t="n">
        <f aca="false">T274</f>
        <v>0</v>
      </c>
      <c r="AO274" s="69" t="n">
        <f aca="false">W274</f>
        <v>0</v>
      </c>
      <c r="AP274" s="70" t="n">
        <f aca="false">IFERROR(LARGE(AD274:AI274,1),0)</f>
        <v>0</v>
      </c>
      <c r="AQ274" s="70" t="n">
        <f aca="false">IFERROR(LARGE(AD274:AI274,2),0)</f>
        <v>0</v>
      </c>
      <c r="AR274" s="70" t="n">
        <f aca="false">IFERROR(LARGE(AD274:AI274,3),0)</f>
        <v>0</v>
      </c>
      <c r="AS274" s="70" t="n">
        <f aca="false">IFERROR(LARGE(AD274:AI274,4),0)</f>
        <v>0</v>
      </c>
      <c r="AT274" s="70" t="n">
        <f aca="false">IFERROR(LARGE(AD274:AI274,5),0)</f>
        <v>0</v>
      </c>
      <c r="AU274" s="71" t="n">
        <f aca="false">IFERROR(INDEX(X274:AC274,SMALL(IF(AD274:AI274=AV274,COLUMN(AD274:AI274)-COLUMN(AD274)+1),COUNTIF(AP274:AP274,AV274))),0)</f>
        <v>0</v>
      </c>
      <c r="AV274" s="71" t="n">
        <f aca="false">IFERROR(LARGE(AD274:AI274,1),0)</f>
        <v>0</v>
      </c>
      <c r="AW274" s="71" t="n">
        <f aca="false">IFERROR(INDEX(AJ274:AO274,SMALL(IF(AD274:AI274=AV274,COLUMN(AD274:AI274)-COLUMN(AD274)+1),COUNTIF(AP274:AP274,AV274))),0)</f>
        <v>0</v>
      </c>
      <c r="AX274" s="72" t="n">
        <f aca="false">IFERROR(INDEX(X274:AC274,SMALL(IF(AD274:AI274=AY274,COLUMN(AD274:AI274)-COLUMN(AD274)+1),COUNTIF(AP274:AQ274,AY274))),0)</f>
        <v>0</v>
      </c>
      <c r="AY274" s="72" t="n">
        <f aca="false">IFERROR(LARGE(AD274:AI274,2),0)</f>
        <v>0</v>
      </c>
      <c r="AZ274" s="73" t="n">
        <f aca="false">IFERROR(INDEX(AJ274:AO274,SMALL(IF(AD274:AI274=AY274,COLUMN(AD274:AI274)-COLUMN(AD274)+1),COUNTIF(AP274:AQ274,AY274))),0)</f>
        <v>0</v>
      </c>
      <c r="BA274" s="74" t="n">
        <f aca="false">IFERROR(INDEX(X274:AC274,SMALL(IF(AD274:AI274=BB274,COLUMN(AD274:AI274)-COLUMN(AD274)+1),COUNTIF(AP274:AR274,BB274))),0)</f>
        <v>0</v>
      </c>
      <c r="BB274" s="74" t="n">
        <f aca="false">IFERROR(LARGE(AD274:AI274,3),0)</f>
        <v>0</v>
      </c>
      <c r="BC274" s="74" t="n">
        <f aca="false">IFERROR(INDEX(AJ274:AO274,SMALL(IF(AD274:AI274=BB274,COLUMN(AD274:AI274)-COLUMN(AD274)+1),COUNTIF(AP274:AR274,BB274))),0)</f>
        <v>0</v>
      </c>
      <c r="BD274" s="75" t="n">
        <f aca="false">IFERROR(INDEX(X274:AC274,SMALL(IF(AD274:AI274=BE274,COLUMN(AD274:AI274)-COLUMN(AD274)+1),COUNTIF(AP274:AS274,BE274))),0)</f>
        <v>0</v>
      </c>
      <c r="BE274" s="75" t="n">
        <f aca="false">IFERROR(LARGE(AD274:AI274,4),0)</f>
        <v>0</v>
      </c>
      <c r="BF274" s="75" t="n">
        <f aca="false">IFERROR(INDEX(AJ274:AO274,SMALL(IF(AD274:AI274=BE274,COLUMN(AD274:AI274)-COLUMN(AD274)+1),COUNTIF(AP274:AS274,BE274))),0)</f>
        <v>0</v>
      </c>
      <c r="BG274" s="76" t="n">
        <f aca="false">IFERROR(INDEX(X274:AC274,SMALL(IF(AD274:AI274=BH274,COLUMN(AD274:AI274)-COLUMN(AD274)+1),COUNTIF(AP274:AT274,BH274))),0)</f>
        <v>0</v>
      </c>
      <c r="BH274" s="76" t="n">
        <f aca="false">IFERROR(LARGE(AD274:AI274,5),0)</f>
        <v>0</v>
      </c>
      <c r="BI274" s="76" t="n">
        <f aca="false">IFERROR(INDEX(AJ274:AO274,SMALL(IF(AD274:AI274=BH274,COLUMN(AD274:AI274)-COLUMN(AD274)+1),COUNTIF(AP274:AT274,BH274))),0)</f>
        <v>0</v>
      </c>
      <c r="BJ274" s="77" t="n">
        <f aca="false">IF(COUNTIF(AD274:AI274,0)=0,IF(COUNTIFS(AD274:AI274,"*F*")=0,SUM(LARGE(AD274:AI274,{1,2,3,4,5})),IF(COUNTIFS(AD274:AI274,"*F*")=1,SUM(LARGE(AD274:AI274,{1,2,3,4,5})),IF(COUNTIFS(AD274:AI274,"*F*")=2,"C",IF(COUNTIFS(AD274:AI274,"*F*")&gt;2,"F")))),IF(COUNTIFS(AD274:AH274,"*F*")=0,SUM(AD274:AH274),IF(COUNTIFS(AD274:AH274,"*F*")=1,"C",IF(COUNTIFS(AD274:AH274,"*F*")&gt;=2,"F"))))</f>
        <v>0</v>
      </c>
      <c r="BK274" s="78" t="n">
        <f aca="false">IFERROR(BJ274/5,BJ274)</f>
        <v>0</v>
      </c>
    </row>
    <row r="275" customFormat="false" ht="15" hidden="false" customHeight="false" outlineLevel="0" collapsed="false">
      <c r="A275" s="64" t="n">
        <v>273</v>
      </c>
      <c r="B275" s="65" t="s">
        <v>12</v>
      </c>
      <c r="C275" s="79"/>
      <c r="D275" s="79"/>
      <c r="E275" s="50"/>
      <c r="F275" s="44"/>
      <c r="G275" s="44"/>
      <c r="H275" s="44"/>
      <c r="I275" s="44"/>
      <c r="J275" s="44"/>
      <c r="K275" s="44"/>
      <c r="L275" s="44"/>
      <c r="M275" s="44"/>
      <c r="N275" s="44"/>
      <c r="O275" s="44"/>
      <c r="P275" s="44"/>
      <c r="Q275" s="44"/>
      <c r="R275" s="44"/>
      <c r="S275" s="44"/>
      <c r="T275" s="44"/>
      <c r="U275" s="44"/>
      <c r="V275" s="44"/>
      <c r="W275" s="44"/>
      <c r="X275" s="67" t="n">
        <f aca="false">F275</f>
        <v>0</v>
      </c>
      <c r="Y275" s="67" t="n">
        <f aca="false">I275</f>
        <v>0</v>
      </c>
      <c r="Z275" s="67" t="n">
        <f aca="false">L275</f>
        <v>0</v>
      </c>
      <c r="AA275" s="67" t="n">
        <f aca="false">O275</f>
        <v>0</v>
      </c>
      <c r="AB275" s="67" t="n">
        <f aca="false">R275</f>
        <v>0</v>
      </c>
      <c r="AC275" s="67" t="n">
        <f aca="false">U275</f>
        <v>0</v>
      </c>
      <c r="AD275" s="68" t="n">
        <f aca="false">G275</f>
        <v>0</v>
      </c>
      <c r="AE275" s="68" t="n">
        <f aca="false">J275</f>
        <v>0</v>
      </c>
      <c r="AF275" s="68" t="n">
        <f aca="false">M275</f>
        <v>0</v>
      </c>
      <c r="AG275" s="68" t="n">
        <f aca="false">P275</f>
        <v>0</v>
      </c>
      <c r="AH275" s="68" t="n">
        <f aca="false">S275</f>
        <v>0</v>
      </c>
      <c r="AI275" s="68" t="n">
        <f aca="false">V275</f>
        <v>0</v>
      </c>
      <c r="AJ275" s="69" t="n">
        <f aca="false">H275</f>
        <v>0</v>
      </c>
      <c r="AK275" s="69" t="n">
        <f aca="false">K275</f>
        <v>0</v>
      </c>
      <c r="AL275" s="69" t="n">
        <f aca="false">N275</f>
        <v>0</v>
      </c>
      <c r="AM275" s="69" t="n">
        <f aca="false">Q275</f>
        <v>0</v>
      </c>
      <c r="AN275" s="69" t="n">
        <f aca="false">T275</f>
        <v>0</v>
      </c>
      <c r="AO275" s="69" t="n">
        <f aca="false">W275</f>
        <v>0</v>
      </c>
      <c r="AP275" s="70" t="n">
        <f aca="false">IFERROR(LARGE(AD275:AI275,1),0)</f>
        <v>0</v>
      </c>
      <c r="AQ275" s="70" t="n">
        <f aca="false">IFERROR(LARGE(AD275:AI275,2),0)</f>
        <v>0</v>
      </c>
      <c r="AR275" s="70" t="n">
        <f aca="false">IFERROR(LARGE(AD275:AI275,3),0)</f>
        <v>0</v>
      </c>
      <c r="AS275" s="70" t="n">
        <f aca="false">IFERROR(LARGE(AD275:AI275,4),0)</f>
        <v>0</v>
      </c>
      <c r="AT275" s="70" t="n">
        <f aca="false">IFERROR(LARGE(AD275:AI275,5),0)</f>
        <v>0</v>
      </c>
      <c r="AU275" s="71" t="n">
        <f aca="false">IFERROR(INDEX(X275:AC275,SMALL(IF(AD275:AI275=AV275,COLUMN(AD275:AI275)-COLUMN(AD275)+1),COUNTIF(AP275:AP275,AV275))),0)</f>
        <v>0</v>
      </c>
      <c r="AV275" s="71" t="n">
        <f aca="false">IFERROR(LARGE(AD275:AI275,1),0)</f>
        <v>0</v>
      </c>
      <c r="AW275" s="71" t="n">
        <f aca="false">IFERROR(INDEX(AJ275:AO275,SMALL(IF(AD275:AI275=AV275,COLUMN(AD275:AI275)-COLUMN(AD275)+1),COUNTIF(AP275:AP275,AV275))),0)</f>
        <v>0</v>
      </c>
      <c r="AX275" s="72" t="n">
        <f aca="false">IFERROR(INDEX(X275:AC275,SMALL(IF(AD275:AI275=AY275,COLUMN(AD275:AI275)-COLUMN(AD275)+1),COUNTIF(AP275:AQ275,AY275))),0)</f>
        <v>0</v>
      </c>
      <c r="AY275" s="72" t="n">
        <f aca="false">IFERROR(LARGE(AD275:AI275,2),0)</f>
        <v>0</v>
      </c>
      <c r="AZ275" s="73" t="n">
        <f aca="false">IFERROR(INDEX(AJ275:AO275,SMALL(IF(AD275:AI275=AY275,COLUMN(AD275:AI275)-COLUMN(AD275)+1),COUNTIF(AP275:AQ275,AY275))),0)</f>
        <v>0</v>
      </c>
      <c r="BA275" s="74" t="n">
        <f aca="false">IFERROR(INDEX(X275:AC275,SMALL(IF(AD275:AI275=BB275,COLUMN(AD275:AI275)-COLUMN(AD275)+1),COUNTIF(AP275:AR275,BB275))),0)</f>
        <v>0</v>
      </c>
      <c r="BB275" s="74" t="n">
        <f aca="false">IFERROR(LARGE(AD275:AI275,3),0)</f>
        <v>0</v>
      </c>
      <c r="BC275" s="74" t="n">
        <f aca="false">IFERROR(INDEX(AJ275:AO275,SMALL(IF(AD275:AI275=BB275,COLUMN(AD275:AI275)-COLUMN(AD275)+1),COUNTIF(AP275:AR275,BB275))),0)</f>
        <v>0</v>
      </c>
      <c r="BD275" s="75" t="n">
        <f aca="false">IFERROR(INDEX(X275:AC275,SMALL(IF(AD275:AI275=BE275,COLUMN(AD275:AI275)-COLUMN(AD275)+1),COUNTIF(AP275:AS275,BE275))),0)</f>
        <v>0</v>
      </c>
      <c r="BE275" s="75" t="n">
        <f aca="false">IFERROR(LARGE(AD275:AI275,4),0)</f>
        <v>0</v>
      </c>
      <c r="BF275" s="75" t="n">
        <f aca="false">IFERROR(INDEX(AJ275:AO275,SMALL(IF(AD275:AI275=BE275,COLUMN(AD275:AI275)-COLUMN(AD275)+1),COUNTIF(AP275:AS275,BE275))),0)</f>
        <v>0</v>
      </c>
      <c r="BG275" s="76" t="n">
        <f aca="false">IFERROR(INDEX(X275:AC275,SMALL(IF(AD275:AI275=BH275,COLUMN(AD275:AI275)-COLUMN(AD275)+1),COUNTIF(AP275:AT275,BH275))),0)</f>
        <v>0</v>
      </c>
      <c r="BH275" s="76" t="n">
        <f aca="false">IFERROR(LARGE(AD275:AI275,5),0)</f>
        <v>0</v>
      </c>
      <c r="BI275" s="76" t="n">
        <f aca="false">IFERROR(INDEX(AJ275:AO275,SMALL(IF(AD275:AI275=BH275,COLUMN(AD275:AI275)-COLUMN(AD275)+1),COUNTIF(AP275:AT275,BH275))),0)</f>
        <v>0</v>
      </c>
      <c r="BJ275" s="77" t="n">
        <f aca="false">IF(COUNTIF(AD275:AI275,0)=0,IF(COUNTIFS(AD275:AI275,"*F*")=0,SUM(LARGE(AD275:AI275,{1,2,3,4,5})),IF(COUNTIFS(AD275:AI275,"*F*")=1,SUM(LARGE(AD275:AI275,{1,2,3,4,5})),IF(COUNTIFS(AD275:AI275,"*F*")=2,"C",IF(COUNTIFS(AD275:AI275,"*F*")&gt;2,"F")))),IF(COUNTIFS(AD275:AH275,"*F*")=0,SUM(AD275:AH275),IF(COUNTIFS(AD275:AH275,"*F*")=1,"C",IF(COUNTIFS(AD275:AH275,"*F*")&gt;=2,"F"))))</f>
        <v>0</v>
      </c>
      <c r="BK275" s="78" t="n">
        <f aca="false">IFERROR(BJ275/5,BJ275)</f>
        <v>0</v>
      </c>
    </row>
    <row r="276" customFormat="false" ht="15" hidden="false" customHeight="false" outlineLevel="0" collapsed="false">
      <c r="A276" s="64" t="n">
        <v>274</v>
      </c>
      <c r="B276" s="65" t="s">
        <v>12</v>
      </c>
      <c r="C276" s="79"/>
      <c r="D276" s="79"/>
      <c r="E276" s="50"/>
      <c r="F276" s="44"/>
      <c r="G276" s="44"/>
      <c r="H276" s="44"/>
      <c r="I276" s="44"/>
      <c r="J276" s="44"/>
      <c r="K276" s="44"/>
      <c r="L276" s="44"/>
      <c r="M276" s="44"/>
      <c r="N276" s="44"/>
      <c r="O276" s="44"/>
      <c r="P276" s="44"/>
      <c r="Q276" s="44"/>
      <c r="R276" s="44"/>
      <c r="S276" s="44"/>
      <c r="T276" s="44"/>
      <c r="U276" s="44"/>
      <c r="V276" s="44"/>
      <c r="W276" s="44"/>
      <c r="X276" s="67" t="n">
        <f aca="false">F276</f>
        <v>0</v>
      </c>
      <c r="Y276" s="67" t="n">
        <f aca="false">I276</f>
        <v>0</v>
      </c>
      <c r="Z276" s="67" t="n">
        <f aca="false">L276</f>
        <v>0</v>
      </c>
      <c r="AA276" s="67" t="n">
        <f aca="false">O276</f>
        <v>0</v>
      </c>
      <c r="AB276" s="67" t="n">
        <f aca="false">R276</f>
        <v>0</v>
      </c>
      <c r="AC276" s="67" t="n">
        <f aca="false">U276</f>
        <v>0</v>
      </c>
      <c r="AD276" s="68" t="n">
        <f aca="false">G276</f>
        <v>0</v>
      </c>
      <c r="AE276" s="68" t="n">
        <f aca="false">J276</f>
        <v>0</v>
      </c>
      <c r="AF276" s="68" t="n">
        <f aca="false">M276</f>
        <v>0</v>
      </c>
      <c r="AG276" s="68" t="n">
        <f aca="false">P276</f>
        <v>0</v>
      </c>
      <c r="AH276" s="68" t="n">
        <f aca="false">S276</f>
        <v>0</v>
      </c>
      <c r="AI276" s="68" t="n">
        <f aca="false">V276</f>
        <v>0</v>
      </c>
      <c r="AJ276" s="69" t="n">
        <f aca="false">H276</f>
        <v>0</v>
      </c>
      <c r="AK276" s="69" t="n">
        <f aca="false">K276</f>
        <v>0</v>
      </c>
      <c r="AL276" s="69" t="n">
        <f aca="false">N276</f>
        <v>0</v>
      </c>
      <c r="AM276" s="69" t="n">
        <f aca="false">Q276</f>
        <v>0</v>
      </c>
      <c r="AN276" s="69" t="n">
        <f aca="false">T276</f>
        <v>0</v>
      </c>
      <c r="AO276" s="69" t="n">
        <f aca="false">W276</f>
        <v>0</v>
      </c>
      <c r="AP276" s="70" t="n">
        <f aca="false">IFERROR(LARGE(AD276:AI276,1),0)</f>
        <v>0</v>
      </c>
      <c r="AQ276" s="70" t="n">
        <f aca="false">IFERROR(LARGE(AD276:AI276,2),0)</f>
        <v>0</v>
      </c>
      <c r="AR276" s="70" t="n">
        <f aca="false">IFERROR(LARGE(AD276:AI276,3),0)</f>
        <v>0</v>
      </c>
      <c r="AS276" s="70" t="n">
        <f aca="false">IFERROR(LARGE(AD276:AI276,4),0)</f>
        <v>0</v>
      </c>
      <c r="AT276" s="70" t="n">
        <f aca="false">IFERROR(LARGE(AD276:AI276,5),0)</f>
        <v>0</v>
      </c>
      <c r="AU276" s="71" t="n">
        <f aca="false">IFERROR(INDEX(X276:AC276,SMALL(IF(AD276:AI276=AV276,COLUMN(AD276:AI276)-COLUMN(AD276)+1),COUNTIF(AP276:AP276,AV276))),0)</f>
        <v>0</v>
      </c>
      <c r="AV276" s="71" t="n">
        <f aca="false">IFERROR(LARGE(AD276:AI276,1),0)</f>
        <v>0</v>
      </c>
      <c r="AW276" s="71" t="n">
        <f aca="false">IFERROR(INDEX(AJ276:AO276,SMALL(IF(AD276:AI276=AV276,COLUMN(AD276:AI276)-COLUMN(AD276)+1),COUNTIF(AP276:AP276,AV276))),0)</f>
        <v>0</v>
      </c>
      <c r="AX276" s="72" t="n">
        <f aca="false">IFERROR(INDEX(X276:AC276,SMALL(IF(AD276:AI276=AY276,COLUMN(AD276:AI276)-COLUMN(AD276)+1),COUNTIF(AP276:AQ276,AY276))),0)</f>
        <v>0</v>
      </c>
      <c r="AY276" s="72" t="n">
        <f aca="false">IFERROR(LARGE(AD276:AI276,2),0)</f>
        <v>0</v>
      </c>
      <c r="AZ276" s="73" t="n">
        <f aca="false">IFERROR(INDEX(AJ276:AO276,SMALL(IF(AD276:AI276=AY276,COLUMN(AD276:AI276)-COLUMN(AD276)+1),COUNTIF(AP276:AQ276,AY276))),0)</f>
        <v>0</v>
      </c>
      <c r="BA276" s="74" t="n">
        <f aca="false">IFERROR(INDEX(X276:AC276,SMALL(IF(AD276:AI276=BB276,COLUMN(AD276:AI276)-COLUMN(AD276)+1),COUNTIF(AP276:AR276,BB276))),0)</f>
        <v>0</v>
      </c>
      <c r="BB276" s="74" t="n">
        <f aca="false">IFERROR(LARGE(AD276:AI276,3),0)</f>
        <v>0</v>
      </c>
      <c r="BC276" s="74" t="n">
        <f aca="false">IFERROR(INDEX(AJ276:AO276,SMALL(IF(AD276:AI276=BB276,COLUMN(AD276:AI276)-COLUMN(AD276)+1),COUNTIF(AP276:AR276,BB276))),0)</f>
        <v>0</v>
      </c>
      <c r="BD276" s="75" t="n">
        <f aca="false">IFERROR(INDEX(X276:AC276,SMALL(IF(AD276:AI276=BE276,COLUMN(AD276:AI276)-COLUMN(AD276)+1),COUNTIF(AP276:AS276,BE276))),0)</f>
        <v>0</v>
      </c>
      <c r="BE276" s="75" t="n">
        <f aca="false">IFERROR(LARGE(AD276:AI276,4),0)</f>
        <v>0</v>
      </c>
      <c r="BF276" s="75" t="n">
        <f aca="false">IFERROR(INDEX(AJ276:AO276,SMALL(IF(AD276:AI276=BE276,COLUMN(AD276:AI276)-COLUMN(AD276)+1),COUNTIF(AP276:AS276,BE276))),0)</f>
        <v>0</v>
      </c>
      <c r="BG276" s="76" t="n">
        <f aca="false">IFERROR(INDEX(X276:AC276,SMALL(IF(AD276:AI276=BH276,COLUMN(AD276:AI276)-COLUMN(AD276)+1),COUNTIF(AP276:AT276,BH276))),0)</f>
        <v>0</v>
      </c>
      <c r="BH276" s="76" t="n">
        <f aca="false">IFERROR(LARGE(AD276:AI276,5),0)</f>
        <v>0</v>
      </c>
      <c r="BI276" s="76" t="n">
        <f aca="false">IFERROR(INDEX(AJ276:AO276,SMALL(IF(AD276:AI276=BH276,COLUMN(AD276:AI276)-COLUMN(AD276)+1),COUNTIF(AP276:AT276,BH276))),0)</f>
        <v>0</v>
      </c>
      <c r="BJ276" s="77" t="n">
        <f aca="false">IF(COUNTIF(AD276:AI276,0)=0,IF(COUNTIFS(AD276:AI276,"*F*")=0,SUM(LARGE(AD276:AI276,{1,2,3,4,5})),IF(COUNTIFS(AD276:AI276,"*F*")=1,SUM(LARGE(AD276:AI276,{1,2,3,4,5})),IF(COUNTIFS(AD276:AI276,"*F*")=2,"C",IF(COUNTIFS(AD276:AI276,"*F*")&gt;2,"F")))),IF(COUNTIFS(AD276:AH276,"*F*")=0,SUM(AD276:AH276),IF(COUNTIFS(AD276:AH276,"*F*")=1,"C",IF(COUNTIFS(AD276:AH276,"*F*")&gt;=2,"F"))))</f>
        <v>0</v>
      </c>
      <c r="BK276" s="78" t="n">
        <f aca="false">IFERROR(BJ276/5,BJ276)</f>
        <v>0</v>
      </c>
    </row>
    <row r="277" customFormat="false" ht="15" hidden="false" customHeight="false" outlineLevel="0" collapsed="false">
      <c r="A277" s="64" t="n">
        <v>275</v>
      </c>
      <c r="B277" s="65" t="s">
        <v>12</v>
      </c>
      <c r="C277" s="79"/>
      <c r="D277" s="79"/>
      <c r="E277" s="50"/>
      <c r="F277" s="44"/>
      <c r="G277" s="44"/>
      <c r="H277" s="44"/>
      <c r="I277" s="44"/>
      <c r="J277" s="44"/>
      <c r="K277" s="44"/>
      <c r="L277" s="44"/>
      <c r="M277" s="44"/>
      <c r="N277" s="44"/>
      <c r="O277" s="44"/>
      <c r="P277" s="44"/>
      <c r="Q277" s="44"/>
      <c r="R277" s="44"/>
      <c r="S277" s="44"/>
      <c r="T277" s="44"/>
      <c r="U277" s="44"/>
      <c r="V277" s="44"/>
      <c r="W277" s="44"/>
      <c r="X277" s="67" t="n">
        <f aca="false">F277</f>
        <v>0</v>
      </c>
      <c r="Y277" s="67" t="n">
        <f aca="false">I277</f>
        <v>0</v>
      </c>
      <c r="Z277" s="67" t="n">
        <f aca="false">L277</f>
        <v>0</v>
      </c>
      <c r="AA277" s="67" t="n">
        <f aca="false">O277</f>
        <v>0</v>
      </c>
      <c r="AB277" s="67" t="n">
        <f aca="false">R277</f>
        <v>0</v>
      </c>
      <c r="AC277" s="67" t="n">
        <f aca="false">U277</f>
        <v>0</v>
      </c>
      <c r="AD277" s="68" t="n">
        <f aca="false">G277</f>
        <v>0</v>
      </c>
      <c r="AE277" s="68" t="n">
        <f aca="false">J277</f>
        <v>0</v>
      </c>
      <c r="AF277" s="68" t="n">
        <f aca="false">M277</f>
        <v>0</v>
      </c>
      <c r="AG277" s="68" t="n">
        <f aca="false">P277</f>
        <v>0</v>
      </c>
      <c r="AH277" s="68" t="n">
        <f aca="false">S277</f>
        <v>0</v>
      </c>
      <c r="AI277" s="68" t="n">
        <f aca="false">V277</f>
        <v>0</v>
      </c>
      <c r="AJ277" s="69" t="n">
        <f aca="false">H277</f>
        <v>0</v>
      </c>
      <c r="AK277" s="69" t="n">
        <f aca="false">K277</f>
        <v>0</v>
      </c>
      <c r="AL277" s="69" t="n">
        <f aca="false">N277</f>
        <v>0</v>
      </c>
      <c r="AM277" s="69" t="n">
        <f aca="false">Q277</f>
        <v>0</v>
      </c>
      <c r="AN277" s="69" t="n">
        <f aca="false">T277</f>
        <v>0</v>
      </c>
      <c r="AO277" s="69" t="n">
        <f aca="false">W277</f>
        <v>0</v>
      </c>
      <c r="AP277" s="70" t="n">
        <f aca="false">IFERROR(LARGE(AD277:AI277,1),0)</f>
        <v>0</v>
      </c>
      <c r="AQ277" s="70" t="n">
        <f aca="false">IFERROR(LARGE(AD277:AI277,2),0)</f>
        <v>0</v>
      </c>
      <c r="AR277" s="70" t="n">
        <f aca="false">IFERROR(LARGE(AD277:AI277,3),0)</f>
        <v>0</v>
      </c>
      <c r="AS277" s="70" t="n">
        <f aca="false">IFERROR(LARGE(AD277:AI277,4),0)</f>
        <v>0</v>
      </c>
      <c r="AT277" s="70" t="n">
        <f aca="false">IFERROR(LARGE(AD277:AI277,5),0)</f>
        <v>0</v>
      </c>
      <c r="AU277" s="71" t="n">
        <f aca="false">IFERROR(INDEX(X277:AC277,SMALL(IF(AD277:AI277=AV277,COLUMN(AD277:AI277)-COLUMN(AD277)+1),COUNTIF(AP277:AP277,AV277))),0)</f>
        <v>0</v>
      </c>
      <c r="AV277" s="71" t="n">
        <f aca="false">IFERROR(LARGE(AD277:AI277,1),0)</f>
        <v>0</v>
      </c>
      <c r="AW277" s="71" t="n">
        <f aca="false">IFERROR(INDEX(AJ277:AO277,SMALL(IF(AD277:AI277=AV277,COLUMN(AD277:AI277)-COLUMN(AD277)+1),COUNTIF(AP277:AP277,AV277))),0)</f>
        <v>0</v>
      </c>
      <c r="AX277" s="72" t="n">
        <f aca="false">IFERROR(INDEX(X277:AC277,SMALL(IF(AD277:AI277=AY277,COLUMN(AD277:AI277)-COLUMN(AD277)+1),COUNTIF(AP277:AQ277,AY277))),0)</f>
        <v>0</v>
      </c>
      <c r="AY277" s="72" t="n">
        <f aca="false">IFERROR(LARGE(AD277:AI277,2),0)</f>
        <v>0</v>
      </c>
      <c r="AZ277" s="73" t="n">
        <f aca="false">IFERROR(INDEX(AJ277:AO277,SMALL(IF(AD277:AI277=AY277,COLUMN(AD277:AI277)-COLUMN(AD277)+1),COUNTIF(AP277:AQ277,AY277))),0)</f>
        <v>0</v>
      </c>
      <c r="BA277" s="74" t="n">
        <f aca="false">IFERROR(INDEX(X277:AC277,SMALL(IF(AD277:AI277=BB277,COLUMN(AD277:AI277)-COLUMN(AD277)+1),COUNTIF(AP277:AR277,BB277))),0)</f>
        <v>0</v>
      </c>
      <c r="BB277" s="74" t="n">
        <f aca="false">IFERROR(LARGE(AD277:AI277,3),0)</f>
        <v>0</v>
      </c>
      <c r="BC277" s="74" t="n">
        <f aca="false">IFERROR(INDEX(AJ277:AO277,SMALL(IF(AD277:AI277=BB277,COLUMN(AD277:AI277)-COLUMN(AD277)+1),COUNTIF(AP277:AR277,BB277))),0)</f>
        <v>0</v>
      </c>
      <c r="BD277" s="75" t="n">
        <f aca="false">IFERROR(INDEX(X277:AC277,SMALL(IF(AD277:AI277=BE277,COLUMN(AD277:AI277)-COLUMN(AD277)+1),COUNTIF(AP277:AS277,BE277))),0)</f>
        <v>0</v>
      </c>
      <c r="BE277" s="75" t="n">
        <f aca="false">IFERROR(LARGE(AD277:AI277,4),0)</f>
        <v>0</v>
      </c>
      <c r="BF277" s="75" t="n">
        <f aca="false">IFERROR(INDEX(AJ277:AO277,SMALL(IF(AD277:AI277=BE277,COLUMN(AD277:AI277)-COLUMN(AD277)+1),COUNTIF(AP277:AS277,BE277))),0)</f>
        <v>0</v>
      </c>
      <c r="BG277" s="76" t="n">
        <f aca="false">IFERROR(INDEX(X277:AC277,SMALL(IF(AD277:AI277=BH277,COLUMN(AD277:AI277)-COLUMN(AD277)+1),COUNTIF(AP277:AT277,BH277))),0)</f>
        <v>0</v>
      </c>
      <c r="BH277" s="76" t="n">
        <f aca="false">IFERROR(LARGE(AD277:AI277,5),0)</f>
        <v>0</v>
      </c>
      <c r="BI277" s="76" t="n">
        <f aca="false">IFERROR(INDEX(AJ277:AO277,SMALL(IF(AD277:AI277=BH277,COLUMN(AD277:AI277)-COLUMN(AD277)+1),COUNTIF(AP277:AT277,BH277))),0)</f>
        <v>0</v>
      </c>
      <c r="BJ277" s="77" t="n">
        <f aca="false">IF(COUNTIF(AD277:AI277,0)=0,IF(COUNTIFS(AD277:AI277,"*F*")=0,SUM(LARGE(AD277:AI277,{1,2,3,4,5})),IF(COUNTIFS(AD277:AI277,"*F*")=1,SUM(LARGE(AD277:AI277,{1,2,3,4,5})),IF(COUNTIFS(AD277:AI277,"*F*")=2,"C",IF(COUNTIFS(AD277:AI277,"*F*")&gt;2,"F")))),IF(COUNTIFS(AD277:AH277,"*F*")=0,SUM(AD277:AH277),IF(COUNTIFS(AD277:AH277,"*F*")=1,"C",IF(COUNTIFS(AD277:AH277,"*F*")&gt;=2,"F"))))</f>
        <v>0</v>
      </c>
      <c r="BK277" s="78" t="n">
        <f aca="false">IFERROR(BJ277/5,BJ277)</f>
        <v>0</v>
      </c>
    </row>
    <row r="278" customFormat="false" ht="15" hidden="false" customHeight="false" outlineLevel="0" collapsed="false">
      <c r="A278" s="64" t="n">
        <v>276</v>
      </c>
      <c r="B278" s="65" t="s">
        <v>12</v>
      </c>
      <c r="C278" s="79"/>
      <c r="D278" s="79"/>
      <c r="E278" s="50"/>
      <c r="F278" s="44"/>
      <c r="G278" s="44"/>
      <c r="H278" s="44"/>
      <c r="I278" s="44"/>
      <c r="J278" s="44"/>
      <c r="K278" s="44"/>
      <c r="L278" s="44"/>
      <c r="M278" s="44"/>
      <c r="N278" s="44"/>
      <c r="O278" s="44"/>
      <c r="P278" s="44"/>
      <c r="Q278" s="44"/>
      <c r="R278" s="44"/>
      <c r="S278" s="44"/>
      <c r="T278" s="44"/>
      <c r="U278" s="44"/>
      <c r="V278" s="44"/>
      <c r="W278" s="44"/>
      <c r="X278" s="67" t="n">
        <f aca="false">F278</f>
        <v>0</v>
      </c>
      <c r="Y278" s="67" t="n">
        <f aca="false">I278</f>
        <v>0</v>
      </c>
      <c r="Z278" s="67" t="n">
        <f aca="false">L278</f>
        <v>0</v>
      </c>
      <c r="AA278" s="67" t="n">
        <f aca="false">O278</f>
        <v>0</v>
      </c>
      <c r="AB278" s="67" t="n">
        <f aca="false">R278</f>
        <v>0</v>
      </c>
      <c r="AC278" s="67" t="n">
        <f aca="false">U278</f>
        <v>0</v>
      </c>
      <c r="AD278" s="68" t="n">
        <f aca="false">G278</f>
        <v>0</v>
      </c>
      <c r="AE278" s="68" t="n">
        <f aca="false">J278</f>
        <v>0</v>
      </c>
      <c r="AF278" s="68" t="n">
        <f aca="false">M278</f>
        <v>0</v>
      </c>
      <c r="AG278" s="68" t="n">
        <f aca="false">P278</f>
        <v>0</v>
      </c>
      <c r="AH278" s="68" t="n">
        <f aca="false">S278</f>
        <v>0</v>
      </c>
      <c r="AI278" s="68" t="n">
        <f aca="false">V278</f>
        <v>0</v>
      </c>
      <c r="AJ278" s="69" t="n">
        <f aca="false">H278</f>
        <v>0</v>
      </c>
      <c r="AK278" s="69" t="n">
        <f aca="false">K278</f>
        <v>0</v>
      </c>
      <c r="AL278" s="69" t="n">
        <f aca="false">N278</f>
        <v>0</v>
      </c>
      <c r="AM278" s="69" t="n">
        <f aca="false">Q278</f>
        <v>0</v>
      </c>
      <c r="AN278" s="69" t="n">
        <f aca="false">T278</f>
        <v>0</v>
      </c>
      <c r="AO278" s="69" t="n">
        <f aca="false">W278</f>
        <v>0</v>
      </c>
      <c r="AP278" s="70" t="n">
        <f aca="false">IFERROR(LARGE(AD278:AI278,1),0)</f>
        <v>0</v>
      </c>
      <c r="AQ278" s="70" t="n">
        <f aca="false">IFERROR(LARGE(AD278:AI278,2),0)</f>
        <v>0</v>
      </c>
      <c r="AR278" s="70" t="n">
        <f aca="false">IFERROR(LARGE(AD278:AI278,3),0)</f>
        <v>0</v>
      </c>
      <c r="AS278" s="70" t="n">
        <f aca="false">IFERROR(LARGE(AD278:AI278,4),0)</f>
        <v>0</v>
      </c>
      <c r="AT278" s="70" t="n">
        <f aca="false">IFERROR(LARGE(AD278:AI278,5),0)</f>
        <v>0</v>
      </c>
      <c r="AU278" s="71" t="n">
        <f aca="false">IFERROR(INDEX(X278:AC278,SMALL(IF(AD278:AI278=AV278,COLUMN(AD278:AI278)-COLUMN(AD278)+1),COUNTIF(AP278:AP278,AV278))),0)</f>
        <v>0</v>
      </c>
      <c r="AV278" s="71" t="n">
        <f aca="false">IFERROR(LARGE(AD278:AI278,1),0)</f>
        <v>0</v>
      </c>
      <c r="AW278" s="71" t="n">
        <f aca="false">IFERROR(INDEX(AJ278:AO278,SMALL(IF(AD278:AI278=AV278,COLUMN(AD278:AI278)-COLUMN(AD278)+1),COUNTIF(AP278:AP278,AV278))),0)</f>
        <v>0</v>
      </c>
      <c r="AX278" s="72" t="n">
        <f aca="false">IFERROR(INDEX(X278:AC278,SMALL(IF(AD278:AI278=AY278,COLUMN(AD278:AI278)-COLUMN(AD278)+1),COUNTIF(AP278:AQ278,AY278))),0)</f>
        <v>0</v>
      </c>
      <c r="AY278" s="72" t="n">
        <f aca="false">IFERROR(LARGE(AD278:AI278,2),0)</f>
        <v>0</v>
      </c>
      <c r="AZ278" s="73" t="n">
        <f aca="false">IFERROR(INDEX(AJ278:AO278,SMALL(IF(AD278:AI278=AY278,COLUMN(AD278:AI278)-COLUMN(AD278)+1),COUNTIF(AP278:AQ278,AY278))),0)</f>
        <v>0</v>
      </c>
      <c r="BA278" s="74" t="n">
        <f aca="false">IFERROR(INDEX(X278:AC278,SMALL(IF(AD278:AI278=BB278,COLUMN(AD278:AI278)-COLUMN(AD278)+1),COUNTIF(AP278:AR278,BB278))),0)</f>
        <v>0</v>
      </c>
      <c r="BB278" s="74" t="n">
        <f aca="false">IFERROR(LARGE(AD278:AI278,3),0)</f>
        <v>0</v>
      </c>
      <c r="BC278" s="74" t="n">
        <f aca="false">IFERROR(INDEX(AJ278:AO278,SMALL(IF(AD278:AI278=BB278,COLUMN(AD278:AI278)-COLUMN(AD278)+1),COUNTIF(AP278:AR278,BB278))),0)</f>
        <v>0</v>
      </c>
      <c r="BD278" s="75" t="n">
        <f aca="false">IFERROR(INDEX(X278:AC278,SMALL(IF(AD278:AI278=BE278,COLUMN(AD278:AI278)-COLUMN(AD278)+1),COUNTIF(AP278:AS278,BE278))),0)</f>
        <v>0</v>
      </c>
      <c r="BE278" s="75" t="n">
        <f aca="false">IFERROR(LARGE(AD278:AI278,4),0)</f>
        <v>0</v>
      </c>
      <c r="BF278" s="75" t="n">
        <f aca="false">IFERROR(INDEX(AJ278:AO278,SMALL(IF(AD278:AI278=BE278,COLUMN(AD278:AI278)-COLUMN(AD278)+1),COUNTIF(AP278:AS278,BE278))),0)</f>
        <v>0</v>
      </c>
      <c r="BG278" s="76" t="n">
        <f aca="false">IFERROR(INDEX(X278:AC278,SMALL(IF(AD278:AI278=BH278,COLUMN(AD278:AI278)-COLUMN(AD278)+1),COUNTIF(AP278:AT278,BH278))),0)</f>
        <v>0</v>
      </c>
      <c r="BH278" s="76" t="n">
        <f aca="false">IFERROR(LARGE(AD278:AI278,5),0)</f>
        <v>0</v>
      </c>
      <c r="BI278" s="76" t="n">
        <f aca="false">IFERROR(INDEX(AJ278:AO278,SMALL(IF(AD278:AI278=BH278,COLUMN(AD278:AI278)-COLUMN(AD278)+1),COUNTIF(AP278:AT278,BH278))),0)</f>
        <v>0</v>
      </c>
      <c r="BJ278" s="77" t="n">
        <f aca="false">IF(COUNTIF(AD278:AI278,0)=0,IF(COUNTIFS(AD278:AI278,"*F*")=0,SUM(LARGE(AD278:AI278,{1,2,3,4,5})),IF(COUNTIFS(AD278:AI278,"*F*")=1,SUM(LARGE(AD278:AI278,{1,2,3,4,5})),IF(COUNTIFS(AD278:AI278,"*F*")=2,"C",IF(COUNTIFS(AD278:AI278,"*F*")&gt;2,"F")))),IF(COUNTIFS(AD278:AH278,"*F*")=0,SUM(AD278:AH278),IF(COUNTIFS(AD278:AH278,"*F*")=1,"C",IF(COUNTIFS(AD278:AH278,"*F*")&gt;=2,"F"))))</f>
        <v>0</v>
      </c>
      <c r="BK278" s="78" t="n">
        <f aca="false">IFERROR(BJ278/5,BJ278)</f>
        <v>0</v>
      </c>
    </row>
    <row r="279" customFormat="false" ht="15" hidden="false" customHeight="false" outlineLevel="0" collapsed="false">
      <c r="A279" s="64" t="n">
        <v>277</v>
      </c>
      <c r="B279" s="65" t="s">
        <v>12</v>
      </c>
      <c r="C279" s="79"/>
      <c r="D279" s="79"/>
      <c r="E279" s="50"/>
      <c r="F279" s="44"/>
      <c r="G279" s="44"/>
      <c r="H279" s="44"/>
      <c r="I279" s="44"/>
      <c r="J279" s="44"/>
      <c r="K279" s="44"/>
      <c r="L279" s="44"/>
      <c r="M279" s="44"/>
      <c r="N279" s="44"/>
      <c r="O279" s="44"/>
      <c r="P279" s="44"/>
      <c r="Q279" s="44"/>
      <c r="R279" s="44"/>
      <c r="S279" s="44"/>
      <c r="T279" s="44"/>
      <c r="U279" s="44"/>
      <c r="V279" s="44"/>
      <c r="W279" s="44"/>
      <c r="X279" s="67" t="n">
        <f aca="false">F279</f>
        <v>0</v>
      </c>
      <c r="Y279" s="67" t="n">
        <f aca="false">I279</f>
        <v>0</v>
      </c>
      <c r="Z279" s="67" t="n">
        <f aca="false">L279</f>
        <v>0</v>
      </c>
      <c r="AA279" s="67" t="n">
        <f aca="false">O279</f>
        <v>0</v>
      </c>
      <c r="AB279" s="67" t="n">
        <f aca="false">R279</f>
        <v>0</v>
      </c>
      <c r="AC279" s="67" t="n">
        <f aca="false">U279</f>
        <v>0</v>
      </c>
      <c r="AD279" s="68" t="n">
        <f aca="false">G279</f>
        <v>0</v>
      </c>
      <c r="AE279" s="68" t="n">
        <f aca="false">J279</f>
        <v>0</v>
      </c>
      <c r="AF279" s="68" t="n">
        <f aca="false">M279</f>
        <v>0</v>
      </c>
      <c r="AG279" s="68" t="n">
        <f aca="false">P279</f>
        <v>0</v>
      </c>
      <c r="AH279" s="68" t="n">
        <f aca="false">S279</f>
        <v>0</v>
      </c>
      <c r="AI279" s="68" t="n">
        <f aca="false">V279</f>
        <v>0</v>
      </c>
      <c r="AJ279" s="69" t="n">
        <f aca="false">H279</f>
        <v>0</v>
      </c>
      <c r="AK279" s="69" t="n">
        <f aca="false">K279</f>
        <v>0</v>
      </c>
      <c r="AL279" s="69" t="n">
        <f aca="false">N279</f>
        <v>0</v>
      </c>
      <c r="AM279" s="69" t="n">
        <f aca="false">Q279</f>
        <v>0</v>
      </c>
      <c r="AN279" s="69" t="n">
        <f aca="false">T279</f>
        <v>0</v>
      </c>
      <c r="AO279" s="69" t="n">
        <f aca="false">W279</f>
        <v>0</v>
      </c>
      <c r="AP279" s="70" t="n">
        <f aca="false">IFERROR(LARGE(AD279:AI279,1),0)</f>
        <v>0</v>
      </c>
      <c r="AQ279" s="70" t="n">
        <f aca="false">IFERROR(LARGE(AD279:AI279,2),0)</f>
        <v>0</v>
      </c>
      <c r="AR279" s="70" t="n">
        <f aca="false">IFERROR(LARGE(AD279:AI279,3),0)</f>
        <v>0</v>
      </c>
      <c r="AS279" s="70" t="n">
        <f aca="false">IFERROR(LARGE(AD279:AI279,4),0)</f>
        <v>0</v>
      </c>
      <c r="AT279" s="70" t="n">
        <f aca="false">IFERROR(LARGE(AD279:AI279,5),0)</f>
        <v>0</v>
      </c>
      <c r="AU279" s="71" t="n">
        <f aca="false">IFERROR(INDEX(X279:AC279,SMALL(IF(AD279:AI279=AV279,COLUMN(AD279:AI279)-COLUMN(AD279)+1),COUNTIF(AP279:AP279,AV279))),0)</f>
        <v>0</v>
      </c>
      <c r="AV279" s="71" t="n">
        <f aca="false">IFERROR(LARGE(AD279:AI279,1),0)</f>
        <v>0</v>
      </c>
      <c r="AW279" s="71" t="n">
        <f aca="false">IFERROR(INDEX(AJ279:AO279,SMALL(IF(AD279:AI279=AV279,COLUMN(AD279:AI279)-COLUMN(AD279)+1),COUNTIF(AP279:AP279,AV279))),0)</f>
        <v>0</v>
      </c>
      <c r="AX279" s="72" t="n">
        <f aca="false">IFERROR(INDEX(X279:AC279,SMALL(IF(AD279:AI279=AY279,COLUMN(AD279:AI279)-COLUMN(AD279)+1),COUNTIF(AP279:AQ279,AY279))),0)</f>
        <v>0</v>
      </c>
      <c r="AY279" s="72" t="n">
        <f aca="false">IFERROR(LARGE(AD279:AI279,2),0)</f>
        <v>0</v>
      </c>
      <c r="AZ279" s="73" t="n">
        <f aca="false">IFERROR(INDEX(AJ279:AO279,SMALL(IF(AD279:AI279=AY279,COLUMN(AD279:AI279)-COLUMN(AD279)+1),COUNTIF(AP279:AQ279,AY279))),0)</f>
        <v>0</v>
      </c>
      <c r="BA279" s="74" t="n">
        <f aca="false">IFERROR(INDEX(X279:AC279,SMALL(IF(AD279:AI279=BB279,COLUMN(AD279:AI279)-COLUMN(AD279)+1),COUNTIF(AP279:AR279,BB279))),0)</f>
        <v>0</v>
      </c>
      <c r="BB279" s="74" t="n">
        <f aca="false">IFERROR(LARGE(AD279:AI279,3),0)</f>
        <v>0</v>
      </c>
      <c r="BC279" s="74" t="n">
        <f aca="false">IFERROR(INDEX(AJ279:AO279,SMALL(IF(AD279:AI279=BB279,COLUMN(AD279:AI279)-COLUMN(AD279)+1),COUNTIF(AP279:AR279,BB279))),0)</f>
        <v>0</v>
      </c>
      <c r="BD279" s="75" t="n">
        <f aca="false">IFERROR(INDEX(X279:AC279,SMALL(IF(AD279:AI279=BE279,COLUMN(AD279:AI279)-COLUMN(AD279)+1),COUNTIF(AP279:AS279,BE279))),0)</f>
        <v>0</v>
      </c>
      <c r="BE279" s="75" t="n">
        <f aca="false">IFERROR(LARGE(AD279:AI279,4),0)</f>
        <v>0</v>
      </c>
      <c r="BF279" s="75" t="n">
        <f aca="false">IFERROR(INDEX(AJ279:AO279,SMALL(IF(AD279:AI279=BE279,COLUMN(AD279:AI279)-COLUMN(AD279)+1),COUNTIF(AP279:AS279,BE279))),0)</f>
        <v>0</v>
      </c>
      <c r="BG279" s="76" t="n">
        <f aca="false">IFERROR(INDEX(X279:AC279,SMALL(IF(AD279:AI279=BH279,COLUMN(AD279:AI279)-COLUMN(AD279)+1),COUNTIF(AP279:AT279,BH279))),0)</f>
        <v>0</v>
      </c>
      <c r="BH279" s="76" t="n">
        <f aca="false">IFERROR(LARGE(AD279:AI279,5),0)</f>
        <v>0</v>
      </c>
      <c r="BI279" s="76" t="n">
        <f aca="false">IFERROR(INDEX(AJ279:AO279,SMALL(IF(AD279:AI279=BH279,COLUMN(AD279:AI279)-COLUMN(AD279)+1),COUNTIF(AP279:AT279,BH279))),0)</f>
        <v>0</v>
      </c>
      <c r="BJ279" s="77" t="n">
        <f aca="false">IF(COUNTIF(AD279:AI279,0)=0,IF(COUNTIFS(AD279:AI279,"*F*")=0,SUM(LARGE(AD279:AI279,{1,2,3,4,5})),IF(COUNTIFS(AD279:AI279,"*F*")=1,SUM(LARGE(AD279:AI279,{1,2,3,4,5})),IF(COUNTIFS(AD279:AI279,"*F*")=2,"C",IF(COUNTIFS(AD279:AI279,"*F*")&gt;2,"F")))),IF(COUNTIFS(AD279:AH279,"*F*")=0,SUM(AD279:AH279),IF(COUNTIFS(AD279:AH279,"*F*")=1,"C",IF(COUNTIFS(AD279:AH279,"*F*")&gt;=2,"F"))))</f>
        <v>0</v>
      </c>
      <c r="BK279" s="78" t="n">
        <f aca="false">IFERROR(BJ279/5,BJ279)</f>
        <v>0</v>
      </c>
    </row>
    <row r="280" customFormat="false" ht="15" hidden="false" customHeight="false" outlineLevel="0" collapsed="false">
      <c r="A280" s="64" t="n">
        <v>278</v>
      </c>
      <c r="B280" s="65" t="s">
        <v>12</v>
      </c>
      <c r="C280" s="79"/>
      <c r="D280" s="79"/>
      <c r="E280" s="50"/>
      <c r="F280" s="44"/>
      <c r="G280" s="44"/>
      <c r="H280" s="44"/>
      <c r="I280" s="44"/>
      <c r="J280" s="44"/>
      <c r="K280" s="44"/>
      <c r="L280" s="44"/>
      <c r="M280" s="44"/>
      <c r="N280" s="44"/>
      <c r="O280" s="44"/>
      <c r="P280" s="44"/>
      <c r="Q280" s="44"/>
      <c r="R280" s="44"/>
      <c r="S280" s="44"/>
      <c r="T280" s="44"/>
      <c r="U280" s="44"/>
      <c r="V280" s="44"/>
      <c r="W280" s="44"/>
      <c r="X280" s="67" t="n">
        <f aca="false">F280</f>
        <v>0</v>
      </c>
      <c r="Y280" s="67" t="n">
        <f aca="false">I280</f>
        <v>0</v>
      </c>
      <c r="Z280" s="67" t="n">
        <f aca="false">L280</f>
        <v>0</v>
      </c>
      <c r="AA280" s="67" t="n">
        <f aca="false">O280</f>
        <v>0</v>
      </c>
      <c r="AB280" s="67" t="n">
        <f aca="false">R280</f>
        <v>0</v>
      </c>
      <c r="AC280" s="67" t="n">
        <f aca="false">U280</f>
        <v>0</v>
      </c>
      <c r="AD280" s="68" t="n">
        <f aca="false">G280</f>
        <v>0</v>
      </c>
      <c r="AE280" s="68" t="n">
        <f aca="false">J280</f>
        <v>0</v>
      </c>
      <c r="AF280" s="68" t="n">
        <f aca="false">M280</f>
        <v>0</v>
      </c>
      <c r="AG280" s="68" t="n">
        <f aca="false">P280</f>
        <v>0</v>
      </c>
      <c r="AH280" s="68" t="n">
        <f aca="false">S280</f>
        <v>0</v>
      </c>
      <c r="AI280" s="68" t="n">
        <f aca="false">V280</f>
        <v>0</v>
      </c>
      <c r="AJ280" s="69" t="n">
        <f aca="false">H280</f>
        <v>0</v>
      </c>
      <c r="AK280" s="69" t="n">
        <f aca="false">K280</f>
        <v>0</v>
      </c>
      <c r="AL280" s="69" t="n">
        <f aca="false">N280</f>
        <v>0</v>
      </c>
      <c r="AM280" s="69" t="n">
        <f aca="false">Q280</f>
        <v>0</v>
      </c>
      <c r="AN280" s="69" t="n">
        <f aca="false">T280</f>
        <v>0</v>
      </c>
      <c r="AO280" s="69" t="n">
        <f aca="false">W280</f>
        <v>0</v>
      </c>
      <c r="AP280" s="70" t="n">
        <f aca="false">IFERROR(LARGE(AD280:AI280,1),0)</f>
        <v>0</v>
      </c>
      <c r="AQ280" s="70" t="n">
        <f aca="false">IFERROR(LARGE(AD280:AI280,2),0)</f>
        <v>0</v>
      </c>
      <c r="AR280" s="70" t="n">
        <f aca="false">IFERROR(LARGE(AD280:AI280,3),0)</f>
        <v>0</v>
      </c>
      <c r="AS280" s="70" t="n">
        <f aca="false">IFERROR(LARGE(AD280:AI280,4),0)</f>
        <v>0</v>
      </c>
      <c r="AT280" s="70" t="n">
        <f aca="false">IFERROR(LARGE(AD280:AI280,5),0)</f>
        <v>0</v>
      </c>
      <c r="AU280" s="71" t="n">
        <f aca="false">IFERROR(INDEX(X280:AC280,SMALL(IF(AD280:AI280=AV280,COLUMN(AD280:AI280)-COLUMN(AD280)+1),COUNTIF(AP280:AP280,AV280))),0)</f>
        <v>0</v>
      </c>
      <c r="AV280" s="71" t="n">
        <f aca="false">IFERROR(LARGE(AD280:AI280,1),0)</f>
        <v>0</v>
      </c>
      <c r="AW280" s="71" t="n">
        <f aca="false">IFERROR(INDEX(AJ280:AO280,SMALL(IF(AD280:AI280=AV280,COLUMN(AD280:AI280)-COLUMN(AD280)+1),COUNTIF(AP280:AP280,AV280))),0)</f>
        <v>0</v>
      </c>
      <c r="AX280" s="72" t="n">
        <f aca="false">IFERROR(INDEX(X280:AC280,SMALL(IF(AD280:AI280=AY280,COLUMN(AD280:AI280)-COLUMN(AD280)+1),COUNTIF(AP280:AQ280,AY280))),0)</f>
        <v>0</v>
      </c>
      <c r="AY280" s="72" t="n">
        <f aca="false">IFERROR(LARGE(AD280:AI280,2),0)</f>
        <v>0</v>
      </c>
      <c r="AZ280" s="73" t="n">
        <f aca="false">IFERROR(INDEX(AJ280:AO280,SMALL(IF(AD280:AI280=AY280,COLUMN(AD280:AI280)-COLUMN(AD280)+1),COUNTIF(AP280:AQ280,AY280))),0)</f>
        <v>0</v>
      </c>
      <c r="BA280" s="74" t="n">
        <f aca="false">IFERROR(INDEX(X280:AC280,SMALL(IF(AD280:AI280=BB280,COLUMN(AD280:AI280)-COLUMN(AD280)+1),COUNTIF(AP280:AR280,BB280))),0)</f>
        <v>0</v>
      </c>
      <c r="BB280" s="74" t="n">
        <f aca="false">IFERROR(LARGE(AD280:AI280,3),0)</f>
        <v>0</v>
      </c>
      <c r="BC280" s="74" t="n">
        <f aca="false">IFERROR(INDEX(AJ280:AO280,SMALL(IF(AD280:AI280=BB280,COLUMN(AD280:AI280)-COLUMN(AD280)+1),COUNTIF(AP280:AR280,BB280))),0)</f>
        <v>0</v>
      </c>
      <c r="BD280" s="75" t="n">
        <f aca="false">IFERROR(INDEX(X280:AC280,SMALL(IF(AD280:AI280=BE280,COLUMN(AD280:AI280)-COLUMN(AD280)+1),COUNTIF(AP280:AS280,BE280))),0)</f>
        <v>0</v>
      </c>
      <c r="BE280" s="75" t="n">
        <f aca="false">IFERROR(LARGE(AD280:AI280,4),0)</f>
        <v>0</v>
      </c>
      <c r="BF280" s="75" t="n">
        <f aca="false">IFERROR(INDEX(AJ280:AO280,SMALL(IF(AD280:AI280=BE280,COLUMN(AD280:AI280)-COLUMN(AD280)+1),COUNTIF(AP280:AS280,BE280))),0)</f>
        <v>0</v>
      </c>
      <c r="BG280" s="76" t="n">
        <f aca="false">IFERROR(INDEX(X280:AC280,SMALL(IF(AD280:AI280=BH280,COLUMN(AD280:AI280)-COLUMN(AD280)+1),COUNTIF(AP280:AT280,BH280))),0)</f>
        <v>0</v>
      </c>
      <c r="BH280" s="76" t="n">
        <f aca="false">IFERROR(LARGE(AD280:AI280,5),0)</f>
        <v>0</v>
      </c>
      <c r="BI280" s="76" t="n">
        <f aca="false">IFERROR(INDEX(AJ280:AO280,SMALL(IF(AD280:AI280=BH280,COLUMN(AD280:AI280)-COLUMN(AD280)+1),COUNTIF(AP280:AT280,BH280))),0)</f>
        <v>0</v>
      </c>
      <c r="BJ280" s="77" t="n">
        <f aca="false">IF(COUNTIF(AD280:AI280,0)=0,IF(COUNTIFS(AD280:AI280,"*F*")=0,SUM(LARGE(AD280:AI280,{1,2,3,4,5})),IF(COUNTIFS(AD280:AI280,"*F*")=1,SUM(LARGE(AD280:AI280,{1,2,3,4,5})),IF(COUNTIFS(AD280:AI280,"*F*")=2,"C",IF(COUNTIFS(AD280:AI280,"*F*")&gt;2,"F")))),IF(COUNTIFS(AD280:AH280,"*F*")=0,SUM(AD280:AH280),IF(COUNTIFS(AD280:AH280,"*F*")=1,"C",IF(COUNTIFS(AD280:AH280,"*F*")&gt;=2,"F"))))</f>
        <v>0</v>
      </c>
      <c r="BK280" s="78" t="n">
        <f aca="false">IFERROR(BJ280/5,BJ280)</f>
        <v>0</v>
      </c>
    </row>
    <row r="281" customFormat="false" ht="15" hidden="false" customHeight="false" outlineLevel="0" collapsed="false">
      <c r="A281" s="64" t="n">
        <v>279</v>
      </c>
      <c r="B281" s="65" t="s">
        <v>12</v>
      </c>
      <c r="C281" s="79"/>
      <c r="D281" s="79"/>
      <c r="E281" s="50"/>
      <c r="F281" s="44"/>
      <c r="G281" s="44"/>
      <c r="H281" s="44"/>
      <c r="I281" s="44"/>
      <c r="J281" s="44"/>
      <c r="K281" s="44"/>
      <c r="L281" s="44"/>
      <c r="M281" s="44"/>
      <c r="N281" s="44"/>
      <c r="O281" s="44"/>
      <c r="P281" s="44"/>
      <c r="Q281" s="44"/>
      <c r="R281" s="44"/>
      <c r="S281" s="44"/>
      <c r="T281" s="44"/>
      <c r="U281" s="44"/>
      <c r="V281" s="44"/>
      <c r="W281" s="44"/>
      <c r="X281" s="67" t="n">
        <f aca="false">F281</f>
        <v>0</v>
      </c>
      <c r="Y281" s="67" t="n">
        <f aca="false">I281</f>
        <v>0</v>
      </c>
      <c r="Z281" s="67" t="n">
        <f aca="false">L281</f>
        <v>0</v>
      </c>
      <c r="AA281" s="67" t="n">
        <f aca="false">O281</f>
        <v>0</v>
      </c>
      <c r="AB281" s="67" t="n">
        <f aca="false">R281</f>
        <v>0</v>
      </c>
      <c r="AC281" s="67" t="n">
        <f aca="false">U281</f>
        <v>0</v>
      </c>
      <c r="AD281" s="68" t="n">
        <f aca="false">G281</f>
        <v>0</v>
      </c>
      <c r="AE281" s="68" t="n">
        <f aca="false">J281</f>
        <v>0</v>
      </c>
      <c r="AF281" s="68" t="n">
        <f aca="false">M281</f>
        <v>0</v>
      </c>
      <c r="AG281" s="68" t="n">
        <f aca="false">P281</f>
        <v>0</v>
      </c>
      <c r="AH281" s="68" t="n">
        <f aca="false">S281</f>
        <v>0</v>
      </c>
      <c r="AI281" s="68" t="n">
        <f aca="false">V281</f>
        <v>0</v>
      </c>
      <c r="AJ281" s="69" t="n">
        <f aca="false">H281</f>
        <v>0</v>
      </c>
      <c r="AK281" s="69" t="n">
        <f aca="false">K281</f>
        <v>0</v>
      </c>
      <c r="AL281" s="69" t="n">
        <f aca="false">N281</f>
        <v>0</v>
      </c>
      <c r="AM281" s="69" t="n">
        <f aca="false">Q281</f>
        <v>0</v>
      </c>
      <c r="AN281" s="69" t="n">
        <f aca="false">T281</f>
        <v>0</v>
      </c>
      <c r="AO281" s="69" t="n">
        <f aca="false">W281</f>
        <v>0</v>
      </c>
      <c r="AP281" s="70" t="n">
        <f aca="false">IFERROR(LARGE(AD281:AI281,1),0)</f>
        <v>0</v>
      </c>
      <c r="AQ281" s="70" t="n">
        <f aca="false">IFERROR(LARGE(AD281:AI281,2),0)</f>
        <v>0</v>
      </c>
      <c r="AR281" s="70" t="n">
        <f aca="false">IFERROR(LARGE(AD281:AI281,3),0)</f>
        <v>0</v>
      </c>
      <c r="AS281" s="70" t="n">
        <f aca="false">IFERROR(LARGE(AD281:AI281,4),0)</f>
        <v>0</v>
      </c>
      <c r="AT281" s="70" t="n">
        <f aca="false">IFERROR(LARGE(AD281:AI281,5),0)</f>
        <v>0</v>
      </c>
      <c r="AU281" s="71" t="n">
        <f aca="false">IFERROR(INDEX(X281:AC281,SMALL(IF(AD281:AI281=AV281,COLUMN(AD281:AI281)-COLUMN(AD281)+1),COUNTIF(AP281:AP281,AV281))),0)</f>
        <v>0</v>
      </c>
      <c r="AV281" s="71" t="n">
        <f aca="false">IFERROR(LARGE(AD281:AI281,1),0)</f>
        <v>0</v>
      </c>
      <c r="AW281" s="71" t="n">
        <f aca="false">IFERROR(INDEX(AJ281:AO281,SMALL(IF(AD281:AI281=AV281,COLUMN(AD281:AI281)-COLUMN(AD281)+1),COUNTIF(AP281:AP281,AV281))),0)</f>
        <v>0</v>
      </c>
      <c r="AX281" s="72" t="n">
        <f aca="false">IFERROR(INDEX(X281:AC281,SMALL(IF(AD281:AI281=AY281,COLUMN(AD281:AI281)-COLUMN(AD281)+1),COUNTIF(AP281:AQ281,AY281))),0)</f>
        <v>0</v>
      </c>
      <c r="AY281" s="72" t="n">
        <f aca="false">IFERROR(LARGE(AD281:AI281,2),0)</f>
        <v>0</v>
      </c>
      <c r="AZ281" s="73" t="n">
        <f aca="false">IFERROR(INDEX(AJ281:AO281,SMALL(IF(AD281:AI281=AY281,COLUMN(AD281:AI281)-COLUMN(AD281)+1),COUNTIF(AP281:AQ281,AY281))),0)</f>
        <v>0</v>
      </c>
      <c r="BA281" s="74" t="n">
        <f aca="false">IFERROR(INDEX(X281:AC281,SMALL(IF(AD281:AI281=BB281,COLUMN(AD281:AI281)-COLUMN(AD281)+1),COUNTIF(AP281:AR281,BB281))),0)</f>
        <v>0</v>
      </c>
      <c r="BB281" s="74" t="n">
        <f aca="false">IFERROR(LARGE(AD281:AI281,3),0)</f>
        <v>0</v>
      </c>
      <c r="BC281" s="74" t="n">
        <f aca="false">IFERROR(INDEX(AJ281:AO281,SMALL(IF(AD281:AI281=BB281,COLUMN(AD281:AI281)-COLUMN(AD281)+1),COUNTIF(AP281:AR281,BB281))),0)</f>
        <v>0</v>
      </c>
      <c r="BD281" s="75" t="n">
        <f aca="false">IFERROR(INDEX(X281:AC281,SMALL(IF(AD281:AI281=BE281,COLUMN(AD281:AI281)-COLUMN(AD281)+1),COUNTIF(AP281:AS281,BE281))),0)</f>
        <v>0</v>
      </c>
      <c r="BE281" s="75" t="n">
        <f aca="false">IFERROR(LARGE(AD281:AI281,4),0)</f>
        <v>0</v>
      </c>
      <c r="BF281" s="75" t="n">
        <f aca="false">IFERROR(INDEX(AJ281:AO281,SMALL(IF(AD281:AI281=BE281,COLUMN(AD281:AI281)-COLUMN(AD281)+1),COUNTIF(AP281:AS281,BE281))),0)</f>
        <v>0</v>
      </c>
      <c r="BG281" s="76" t="n">
        <f aca="false">IFERROR(INDEX(X281:AC281,SMALL(IF(AD281:AI281=BH281,COLUMN(AD281:AI281)-COLUMN(AD281)+1),COUNTIF(AP281:AT281,BH281))),0)</f>
        <v>0</v>
      </c>
      <c r="BH281" s="76" t="n">
        <f aca="false">IFERROR(LARGE(AD281:AI281,5),0)</f>
        <v>0</v>
      </c>
      <c r="BI281" s="76" t="n">
        <f aca="false">IFERROR(INDEX(AJ281:AO281,SMALL(IF(AD281:AI281=BH281,COLUMN(AD281:AI281)-COLUMN(AD281)+1),COUNTIF(AP281:AT281,BH281))),0)</f>
        <v>0</v>
      </c>
      <c r="BJ281" s="77" t="n">
        <f aca="false">IF(COUNTIF(AD281:AI281,0)=0,IF(COUNTIFS(AD281:AI281,"*F*")=0,SUM(LARGE(AD281:AI281,{1,2,3,4,5})),IF(COUNTIFS(AD281:AI281,"*F*")=1,SUM(LARGE(AD281:AI281,{1,2,3,4,5})),IF(COUNTIFS(AD281:AI281,"*F*")=2,"C",IF(COUNTIFS(AD281:AI281,"*F*")&gt;2,"F")))),IF(COUNTIFS(AD281:AH281,"*F*")=0,SUM(AD281:AH281),IF(COUNTIFS(AD281:AH281,"*F*")=1,"C",IF(COUNTIFS(AD281:AH281,"*F*")&gt;=2,"F"))))</f>
        <v>0</v>
      </c>
      <c r="BK281" s="78" t="n">
        <f aca="false">IFERROR(BJ281/5,BJ281)</f>
        <v>0</v>
      </c>
    </row>
    <row r="282" customFormat="false" ht="15" hidden="false" customHeight="false" outlineLevel="0" collapsed="false">
      <c r="A282" s="64" t="n">
        <v>280</v>
      </c>
      <c r="B282" s="65" t="s">
        <v>12</v>
      </c>
      <c r="C282" s="79"/>
      <c r="D282" s="79"/>
      <c r="E282" s="50"/>
      <c r="F282" s="44"/>
      <c r="G282" s="44"/>
      <c r="H282" s="44"/>
      <c r="I282" s="44"/>
      <c r="J282" s="44"/>
      <c r="K282" s="44"/>
      <c r="L282" s="44"/>
      <c r="M282" s="44"/>
      <c r="N282" s="44"/>
      <c r="O282" s="44"/>
      <c r="P282" s="44"/>
      <c r="Q282" s="44"/>
      <c r="R282" s="44"/>
      <c r="S282" s="44"/>
      <c r="T282" s="44"/>
      <c r="U282" s="44"/>
      <c r="V282" s="44"/>
      <c r="W282" s="44"/>
      <c r="X282" s="67" t="n">
        <f aca="false">F282</f>
        <v>0</v>
      </c>
      <c r="Y282" s="67" t="n">
        <f aca="false">I282</f>
        <v>0</v>
      </c>
      <c r="Z282" s="67" t="n">
        <f aca="false">L282</f>
        <v>0</v>
      </c>
      <c r="AA282" s="67" t="n">
        <f aca="false">O282</f>
        <v>0</v>
      </c>
      <c r="AB282" s="67" t="n">
        <f aca="false">R282</f>
        <v>0</v>
      </c>
      <c r="AC282" s="67" t="n">
        <f aca="false">U282</f>
        <v>0</v>
      </c>
      <c r="AD282" s="68" t="n">
        <f aca="false">G282</f>
        <v>0</v>
      </c>
      <c r="AE282" s="68" t="n">
        <f aca="false">J282</f>
        <v>0</v>
      </c>
      <c r="AF282" s="68" t="n">
        <f aca="false">M282</f>
        <v>0</v>
      </c>
      <c r="AG282" s="68" t="n">
        <f aca="false">P282</f>
        <v>0</v>
      </c>
      <c r="AH282" s="68" t="n">
        <f aca="false">S282</f>
        <v>0</v>
      </c>
      <c r="AI282" s="68" t="n">
        <f aca="false">V282</f>
        <v>0</v>
      </c>
      <c r="AJ282" s="69" t="n">
        <f aca="false">H282</f>
        <v>0</v>
      </c>
      <c r="AK282" s="69" t="n">
        <f aca="false">K282</f>
        <v>0</v>
      </c>
      <c r="AL282" s="69" t="n">
        <f aca="false">N282</f>
        <v>0</v>
      </c>
      <c r="AM282" s="69" t="n">
        <f aca="false">Q282</f>
        <v>0</v>
      </c>
      <c r="AN282" s="69" t="n">
        <f aca="false">T282</f>
        <v>0</v>
      </c>
      <c r="AO282" s="69" t="n">
        <f aca="false">W282</f>
        <v>0</v>
      </c>
      <c r="AP282" s="70" t="n">
        <f aca="false">IFERROR(LARGE(AD282:AI282,1),0)</f>
        <v>0</v>
      </c>
      <c r="AQ282" s="70" t="n">
        <f aca="false">IFERROR(LARGE(AD282:AI282,2),0)</f>
        <v>0</v>
      </c>
      <c r="AR282" s="70" t="n">
        <f aca="false">IFERROR(LARGE(AD282:AI282,3),0)</f>
        <v>0</v>
      </c>
      <c r="AS282" s="70" t="n">
        <f aca="false">IFERROR(LARGE(AD282:AI282,4),0)</f>
        <v>0</v>
      </c>
      <c r="AT282" s="70" t="n">
        <f aca="false">IFERROR(LARGE(AD282:AI282,5),0)</f>
        <v>0</v>
      </c>
      <c r="AU282" s="71" t="n">
        <f aca="false">IFERROR(INDEX(X282:AC282,SMALL(IF(AD282:AI282=AV282,COLUMN(AD282:AI282)-COLUMN(AD282)+1),COUNTIF(AP282:AP282,AV282))),0)</f>
        <v>0</v>
      </c>
      <c r="AV282" s="71" t="n">
        <f aca="false">IFERROR(LARGE(AD282:AI282,1),0)</f>
        <v>0</v>
      </c>
      <c r="AW282" s="71" t="n">
        <f aca="false">IFERROR(INDEX(AJ282:AO282,SMALL(IF(AD282:AI282=AV282,COLUMN(AD282:AI282)-COLUMN(AD282)+1),COUNTIF(AP282:AP282,AV282))),0)</f>
        <v>0</v>
      </c>
      <c r="AX282" s="72" t="n">
        <f aca="false">IFERROR(INDEX(X282:AC282,SMALL(IF(AD282:AI282=AY282,COLUMN(AD282:AI282)-COLUMN(AD282)+1),COUNTIF(AP282:AQ282,AY282))),0)</f>
        <v>0</v>
      </c>
      <c r="AY282" s="72" t="n">
        <f aca="false">IFERROR(LARGE(AD282:AI282,2),0)</f>
        <v>0</v>
      </c>
      <c r="AZ282" s="73" t="n">
        <f aca="false">IFERROR(INDEX(AJ282:AO282,SMALL(IF(AD282:AI282=AY282,COLUMN(AD282:AI282)-COLUMN(AD282)+1),COUNTIF(AP282:AQ282,AY282))),0)</f>
        <v>0</v>
      </c>
      <c r="BA282" s="74" t="n">
        <f aca="false">IFERROR(INDEX(X282:AC282,SMALL(IF(AD282:AI282=BB282,COLUMN(AD282:AI282)-COLUMN(AD282)+1),COUNTIF(AP282:AR282,BB282))),0)</f>
        <v>0</v>
      </c>
      <c r="BB282" s="74" t="n">
        <f aca="false">IFERROR(LARGE(AD282:AI282,3),0)</f>
        <v>0</v>
      </c>
      <c r="BC282" s="74" t="n">
        <f aca="false">IFERROR(INDEX(AJ282:AO282,SMALL(IF(AD282:AI282=BB282,COLUMN(AD282:AI282)-COLUMN(AD282)+1),COUNTIF(AP282:AR282,BB282))),0)</f>
        <v>0</v>
      </c>
      <c r="BD282" s="75" t="n">
        <f aca="false">IFERROR(INDEX(X282:AC282,SMALL(IF(AD282:AI282=BE282,COLUMN(AD282:AI282)-COLUMN(AD282)+1),COUNTIF(AP282:AS282,BE282))),0)</f>
        <v>0</v>
      </c>
      <c r="BE282" s="75" t="n">
        <f aca="false">IFERROR(LARGE(AD282:AI282,4),0)</f>
        <v>0</v>
      </c>
      <c r="BF282" s="75" t="n">
        <f aca="false">IFERROR(INDEX(AJ282:AO282,SMALL(IF(AD282:AI282=BE282,COLUMN(AD282:AI282)-COLUMN(AD282)+1),COUNTIF(AP282:AS282,BE282))),0)</f>
        <v>0</v>
      </c>
      <c r="BG282" s="76" t="n">
        <f aca="false">IFERROR(INDEX(X282:AC282,SMALL(IF(AD282:AI282=BH282,COLUMN(AD282:AI282)-COLUMN(AD282)+1),COUNTIF(AP282:AT282,BH282))),0)</f>
        <v>0</v>
      </c>
      <c r="BH282" s="76" t="n">
        <f aca="false">IFERROR(LARGE(AD282:AI282,5),0)</f>
        <v>0</v>
      </c>
      <c r="BI282" s="76" t="n">
        <f aca="false">IFERROR(INDEX(AJ282:AO282,SMALL(IF(AD282:AI282=BH282,COLUMN(AD282:AI282)-COLUMN(AD282)+1),COUNTIF(AP282:AT282,BH282))),0)</f>
        <v>0</v>
      </c>
      <c r="BJ282" s="77" t="n">
        <f aca="false">IF(COUNTIF(AD282:AI282,0)=0,IF(COUNTIFS(AD282:AI282,"*F*")=0,SUM(LARGE(AD282:AI282,{1,2,3,4,5})),IF(COUNTIFS(AD282:AI282,"*F*")=1,SUM(LARGE(AD282:AI282,{1,2,3,4,5})),IF(COUNTIFS(AD282:AI282,"*F*")=2,"C",IF(COUNTIFS(AD282:AI282,"*F*")&gt;2,"F")))),IF(COUNTIFS(AD282:AH282,"*F*")=0,SUM(AD282:AH282),IF(COUNTIFS(AD282:AH282,"*F*")=1,"C",IF(COUNTIFS(AD282:AH282,"*F*")&gt;=2,"F"))))</f>
        <v>0</v>
      </c>
      <c r="BK282" s="78" t="n">
        <f aca="false">IFERROR(BJ282/5,BJ282)</f>
        <v>0</v>
      </c>
    </row>
    <row r="283" customFormat="false" ht="15" hidden="false" customHeight="false" outlineLevel="0" collapsed="false">
      <c r="A283" s="64" t="n">
        <v>281</v>
      </c>
      <c r="B283" s="65" t="s">
        <v>12</v>
      </c>
      <c r="C283" s="79"/>
      <c r="D283" s="79"/>
      <c r="E283" s="50"/>
      <c r="F283" s="44"/>
      <c r="G283" s="44"/>
      <c r="H283" s="44"/>
      <c r="I283" s="44"/>
      <c r="J283" s="44"/>
      <c r="K283" s="44"/>
      <c r="L283" s="44"/>
      <c r="M283" s="44"/>
      <c r="N283" s="44"/>
      <c r="O283" s="44"/>
      <c r="P283" s="44"/>
      <c r="Q283" s="44"/>
      <c r="R283" s="44"/>
      <c r="S283" s="44"/>
      <c r="T283" s="44"/>
      <c r="U283" s="44"/>
      <c r="V283" s="44"/>
      <c r="W283" s="44"/>
      <c r="X283" s="67" t="n">
        <f aca="false">F283</f>
        <v>0</v>
      </c>
      <c r="Y283" s="67" t="n">
        <f aca="false">I283</f>
        <v>0</v>
      </c>
      <c r="Z283" s="67" t="n">
        <f aca="false">L283</f>
        <v>0</v>
      </c>
      <c r="AA283" s="67" t="n">
        <f aca="false">O283</f>
        <v>0</v>
      </c>
      <c r="AB283" s="67" t="n">
        <f aca="false">R283</f>
        <v>0</v>
      </c>
      <c r="AC283" s="67" t="n">
        <f aca="false">U283</f>
        <v>0</v>
      </c>
      <c r="AD283" s="68" t="n">
        <f aca="false">G283</f>
        <v>0</v>
      </c>
      <c r="AE283" s="68" t="n">
        <f aca="false">J283</f>
        <v>0</v>
      </c>
      <c r="AF283" s="68" t="n">
        <f aca="false">M283</f>
        <v>0</v>
      </c>
      <c r="AG283" s="68" t="n">
        <f aca="false">P283</f>
        <v>0</v>
      </c>
      <c r="AH283" s="68" t="n">
        <f aca="false">S283</f>
        <v>0</v>
      </c>
      <c r="AI283" s="68" t="n">
        <f aca="false">V283</f>
        <v>0</v>
      </c>
      <c r="AJ283" s="69" t="n">
        <f aca="false">H283</f>
        <v>0</v>
      </c>
      <c r="AK283" s="69" t="n">
        <f aca="false">K283</f>
        <v>0</v>
      </c>
      <c r="AL283" s="69" t="n">
        <f aca="false">N283</f>
        <v>0</v>
      </c>
      <c r="AM283" s="69" t="n">
        <f aca="false">Q283</f>
        <v>0</v>
      </c>
      <c r="AN283" s="69" t="n">
        <f aca="false">T283</f>
        <v>0</v>
      </c>
      <c r="AO283" s="69" t="n">
        <f aca="false">W283</f>
        <v>0</v>
      </c>
      <c r="AP283" s="70" t="n">
        <f aca="false">IFERROR(LARGE(AD283:AI283,1),0)</f>
        <v>0</v>
      </c>
      <c r="AQ283" s="70" t="n">
        <f aca="false">IFERROR(LARGE(AD283:AI283,2),0)</f>
        <v>0</v>
      </c>
      <c r="AR283" s="70" t="n">
        <f aca="false">IFERROR(LARGE(AD283:AI283,3),0)</f>
        <v>0</v>
      </c>
      <c r="AS283" s="70" t="n">
        <f aca="false">IFERROR(LARGE(AD283:AI283,4),0)</f>
        <v>0</v>
      </c>
      <c r="AT283" s="70" t="n">
        <f aca="false">IFERROR(LARGE(AD283:AI283,5),0)</f>
        <v>0</v>
      </c>
      <c r="AU283" s="71" t="n">
        <f aca="false">IFERROR(INDEX(X283:AC283,SMALL(IF(AD283:AI283=AV283,COLUMN(AD283:AI283)-COLUMN(AD283)+1),COUNTIF(AP283:AP283,AV283))),0)</f>
        <v>0</v>
      </c>
      <c r="AV283" s="71" t="n">
        <f aca="false">IFERROR(LARGE(AD283:AI283,1),0)</f>
        <v>0</v>
      </c>
      <c r="AW283" s="71" t="n">
        <f aca="false">IFERROR(INDEX(AJ283:AO283,SMALL(IF(AD283:AI283=AV283,COLUMN(AD283:AI283)-COLUMN(AD283)+1),COUNTIF(AP283:AP283,AV283))),0)</f>
        <v>0</v>
      </c>
      <c r="AX283" s="72" t="n">
        <f aca="false">IFERROR(INDEX(X283:AC283,SMALL(IF(AD283:AI283=AY283,COLUMN(AD283:AI283)-COLUMN(AD283)+1),COUNTIF(AP283:AQ283,AY283))),0)</f>
        <v>0</v>
      </c>
      <c r="AY283" s="72" t="n">
        <f aca="false">IFERROR(LARGE(AD283:AI283,2),0)</f>
        <v>0</v>
      </c>
      <c r="AZ283" s="73" t="n">
        <f aca="false">IFERROR(INDEX(AJ283:AO283,SMALL(IF(AD283:AI283=AY283,COLUMN(AD283:AI283)-COLUMN(AD283)+1),COUNTIF(AP283:AQ283,AY283))),0)</f>
        <v>0</v>
      </c>
      <c r="BA283" s="74" t="n">
        <f aca="false">IFERROR(INDEX(X283:AC283,SMALL(IF(AD283:AI283=BB283,COLUMN(AD283:AI283)-COLUMN(AD283)+1),COUNTIF(AP283:AR283,BB283))),0)</f>
        <v>0</v>
      </c>
      <c r="BB283" s="74" t="n">
        <f aca="false">IFERROR(LARGE(AD283:AI283,3),0)</f>
        <v>0</v>
      </c>
      <c r="BC283" s="74" t="n">
        <f aca="false">IFERROR(INDEX(AJ283:AO283,SMALL(IF(AD283:AI283=BB283,COLUMN(AD283:AI283)-COLUMN(AD283)+1),COUNTIF(AP283:AR283,BB283))),0)</f>
        <v>0</v>
      </c>
      <c r="BD283" s="75" t="n">
        <f aca="false">IFERROR(INDEX(X283:AC283,SMALL(IF(AD283:AI283=BE283,COLUMN(AD283:AI283)-COLUMN(AD283)+1),COUNTIF(AP283:AS283,BE283))),0)</f>
        <v>0</v>
      </c>
      <c r="BE283" s="75" t="n">
        <f aca="false">IFERROR(LARGE(AD283:AI283,4),0)</f>
        <v>0</v>
      </c>
      <c r="BF283" s="75" t="n">
        <f aca="false">IFERROR(INDEX(AJ283:AO283,SMALL(IF(AD283:AI283=BE283,COLUMN(AD283:AI283)-COLUMN(AD283)+1),COUNTIF(AP283:AS283,BE283))),0)</f>
        <v>0</v>
      </c>
      <c r="BG283" s="76" t="n">
        <f aca="false">IFERROR(INDEX(X283:AC283,SMALL(IF(AD283:AI283=BH283,COLUMN(AD283:AI283)-COLUMN(AD283)+1),COUNTIF(AP283:AT283,BH283))),0)</f>
        <v>0</v>
      </c>
      <c r="BH283" s="76" t="n">
        <f aca="false">IFERROR(LARGE(AD283:AI283,5),0)</f>
        <v>0</v>
      </c>
      <c r="BI283" s="76" t="n">
        <f aca="false">IFERROR(INDEX(AJ283:AO283,SMALL(IF(AD283:AI283=BH283,COLUMN(AD283:AI283)-COLUMN(AD283)+1),COUNTIF(AP283:AT283,BH283))),0)</f>
        <v>0</v>
      </c>
      <c r="BJ283" s="77" t="n">
        <f aca="false">IF(COUNTIF(AD283:AI283,0)=0,IF(COUNTIFS(AD283:AI283,"*F*")=0,SUM(LARGE(AD283:AI283,{1,2,3,4,5})),IF(COUNTIFS(AD283:AI283,"*F*")=1,SUM(LARGE(AD283:AI283,{1,2,3,4,5})),IF(COUNTIFS(AD283:AI283,"*F*")=2,"C",IF(COUNTIFS(AD283:AI283,"*F*")&gt;2,"F")))),IF(COUNTIFS(AD283:AH283,"*F*")=0,SUM(AD283:AH283),IF(COUNTIFS(AD283:AH283,"*F*")=1,"C",IF(COUNTIFS(AD283:AH283,"*F*")&gt;=2,"F"))))</f>
        <v>0</v>
      </c>
      <c r="BK283" s="78" t="n">
        <f aca="false">IFERROR(BJ283/5,BJ283)</f>
        <v>0</v>
      </c>
    </row>
    <row r="284" customFormat="false" ht="15" hidden="false" customHeight="false" outlineLevel="0" collapsed="false">
      <c r="A284" s="64" t="n">
        <v>282</v>
      </c>
      <c r="B284" s="65" t="s">
        <v>12</v>
      </c>
      <c r="C284" s="79"/>
      <c r="D284" s="79"/>
      <c r="E284" s="50"/>
      <c r="F284" s="44"/>
      <c r="G284" s="44"/>
      <c r="H284" s="44"/>
      <c r="I284" s="44"/>
      <c r="J284" s="44"/>
      <c r="K284" s="44"/>
      <c r="L284" s="44"/>
      <c r="M284" s="44"/>
      <c r="N284" s="44"/>
      <c r="O284" s="44"/>
      <c r="P284" s="44"/>
      <c r="Q284" s="44"/>
      <c r="R284" s="44"/>
      <c r="S284" s="44"/>
      <c r="T284" s="44"/>
      <c r="U284" s="44"/>
      <c r="V284" s="44"/>
      <c r="W284" s="44"/>
      <c r="X284" s="67" t="n">
        <f aca="false">F284</f>
        <v>0</v>
      </c>
      <c r="Y284" s="67" t="n">
        <f aca="false">I284</f>
        <v>0</v>
      </c>
      <c r="Z284" s="67" t="n">
        <f aca="false">L284</f>
        <v>0</v>
      </c>
      <c r="AA284" s="67" t="n">
        <f aca="false">O284</f>
        <v>0</v>
      </c>
      <c r="AB284" s="67" t="n">
        <f aca="false">R284</f>
        <v>0</v>
      </c>
      <c r="AC284" s="67" t="n">
        <f aca="false">U284</f>
        <v>0</v>
      </c>
      <c r="AD284" s="68" t="n">
        <f aca="false">G284</f>
        <v>0</v>
      </c>
      <c r="AE284" s="68" t="n">
        <f aca="false">J284</f>
        <v>0</v>
      </c>
      <c r="AF284" s="68" t="n">
        <f aca="false">M284</f>
        <v>0</v>
      </c>
      <c r="AG284" s="68" t="n">
        <f aca="false">P284</f>
        <v>0</v>
      </c>
      <c r="AH284" s="68" t="n">
        <f aca="false">S284</f>
        <v>0</v>
      </c>
      <c r="AI284" s="68" t="n">
        <f aca="false">V284</f>
        <v>0</v>
      </c>
      <c r="AJ284" s="69" t="n">
        <f aca="false">H284</f>
        <v>0</v>
      </c>
      <c r="AK284" s="69" t="n">
        <f aca="false">K284</f>
        <v>0</v>
      </c>
      <c r="AL284" s="69" t="n">
        <f aca="false">N284</f>
        <v>0</v>
      </c>
      <c r="AM284" s="69" t="n">
        <f aca="false">Q284</f>
        <v>0</v>
      </c>
      <c r="AN284" s="69" t="n">
        <f aca="false">T284</f>
        <v>0</v>
      </c>
      <c r="AO284" s="69" t="n">
        <f aca="false">W284</f>
        <v>0</v>
      </c>
      <c r="AP284" s="70" t="n">
        <f aca="false">IFERROR(LARGE(AD284:AI284,1),0)</f>
        <v>0</v>
      </c>
      <c r="AQ284" s="70" t="n">
        <f aca="false">IFERROR(LARGE(AD284:AI284,2),0)</f>
        <v>0</v>
      </c>
      <c r="AR284" s="70" t="n">
        <f aca="false">IFERROR(LARGE(AD284:AI284,3),0)</f>
        <v>0</v>
      </c>
      <c r="AS284" s="70" t="n">
        <f aca="false">IFERROR(LARGE(AD284:AI284,4),0)</f>
        <v>0</v>
      </c>
      <c r="AT284" s="70" t="n">
        <f aca="false">IFERROR(LARGE(AD284:AI284,5),0)</f>
        <v>0</v>
      </c>
      <c r="AU284" s="71" t="n">
        <f aca="false">IFERROR(INDEX(X284:AC284,SMALL(IF(AD284:AI284=AV284,COLUMN(AD284:AI284)-COLUMN(AD284)+1),COUNTIF(AP284:AP284,AV284))),0)</f>
        <v>0</v>
      </c>
      <c r="AV284" s="71" t="n">
        <f aca="false">IFERROR(LARGE(AD284:AI284,1),0)</f>
        <v>0</v>
      </c>
      <c r="AW284" s="71" t="n">
        <f aca="false">IFERROR(INDEX(AJ284:AO284,SMALL(IF(AD284:AI284=AV284,COLUMN(AD284:AI284)-COLUMN(AD284)+1),COUNTIF(AP284:AP284,AV284))),0)</f>
        <v>0</v>
      </c>
      <c r="AX284" s="72" t="n">
        <f aca="false">IFERROR(INDEX(X284:AC284,SMALL(IF(AD284:AI284=AY284,COLUMN(AD284:AI284)-COLUMN(AD284)+1),COUNTIF(AP284:AQ284,AY284))),0)</f>
        <v>0</v>
      </c>
      <c r="AY284" s="72" t="n">
        <f aca="false">IFERROR(LARGE(AD284:AI284,2),0)</f>
        <v>0</v>
      </c>
      <c r="AZ284" s="73" t="n">
        <f aca="false">IFERROR(INDEX(AJ284:AO284,SMALL(IF(AD284:AI284=AY284,COLUMN(AD284:AI284)-COLUMN(AD284)+1),COUNTIF(AP284:AQ284,AY284))),0)</f>
        <v>0</v>
      </c>
      <c r="BA284" s="74" t="n">
        <f aca="false">IFERROR(INDEX(X284:AC284,SMALL(IF(AD284:AI284=BB284,COLUMN(AD284:AI284)-COLUMN(AD284)+1),COUNTIF(AP284:AR284,BB284))),0)</f>
        <v>0</v>
      </c>
      <c r="BB284" s="74" t="n">
        <f aca="false">IFERROR(LARGE(AD284:AI284,3),0)</f>
        <v>0</v>
      </c>
      <c r="BC284" s="74" t="n">
        <f aca="false">IFERROR(INDEX(AJ284:AO284,SMALL(IF(AD284:AI284=BB284,COLUMN(AD284:AI284)-COLUMN(AD284)+1),COUNTIF(AP284:AR284,BB284))),0)</f>
        <v>0</v>
      </c>
      <c r="BD284" s="75" t="n">
        <f aca="false">IFERROR(INDEX(X284:AC284,SMALL(IF(AD284:AI284=BE284,COLUMN(AD284:AI284)-COLUMN(AD284)+1),COUNTIF(AP284:AS284,BE284))),0)</f>
        <v>0</v>
      </c>
      <c r="BE284" s="75" t="n">
        <f aca="false">IFERROR(LARGE(AD284:AI284,4),0)</f>
        <v>0</v>
      </c>
      <c r="BF284" s="75" t="n">
        <f aca="false">IFERROR(INDEX(AJ284:AO284,SMALL(IF(AD284:AI284=BE284,COLUMN(AD284:AI284)-COLUMN(AD284)+1),COUNTIF(AP284:AS284,BE284))),0)</f>
        <v>0</v>
      </c>
      <c r="BG284" s="76" t="n">
        <f aca="false">IFERROR(INDEX(X284:AC284,SMALL(IF(AD284:AI284=BH284,COLUMN(AD284:AI284)-COLUMN(AD284)+1),COUNTIF(AP284:AT284,BH284))),0)</f>
        <v>0</v>
      </c>
      <c r="BH284" s="76" t="n">
        <f aca="false">IFERROR(LARGE(AD284:AI284,5),0)</f>
        <v>0</v>
      </c>
      <c r="BI284" s="76" t="n">
        <f aca="false">IFERROR(INDEX(AJ284:AO284,SMALL(IF(AD284:AI284=BH284,COLUMN(AD284:AI284)-COLUMN(AD284)+1),COUNTIF(AP284:AT284,BH284))),0)</f>
        <v>0</v>
      </c>
      <c r="BJ284" s="77" t="n">
        <f aca="false">IF(COUNTIF(AD284:AI284,0)=0,IF(COUNTIFS(AD284:AI284,"*F*")=0,SUM(LARGE(AD284:AI284,{1,2,3,4,5})),IF(COUNTIFS(AD284:AI284,"*F*")=1,SUM(LARGE(AD284:AI284,{1,2,3,4,5})),IF(COUNTIFS(AD284:AI284,"*F*")=2,"C",IF(COUNTIFS(AD284:AI284,"*F*")&gt;2,"F")))),IF(COUNTIFS(AD284:AH284,"*F*")=0,SUM(AD284:AH284),IF(COUNTIFS(AD284:AH284,"*F*")=1,"C",IF(COUNTIFS(AD284:AH284,"*F*")&gt;=2,"F"))))</f>
        <v>0</v>
      </c>
      <c r="BK284" s="78" t="n">
        <f aca="false">IFERROR(BJ284/5,BJ284)</f>
        <v>0</v>
      </c>
    </row>
    <row r="285" customFormat="false" ht="15" hidden="false" customHeight="false" outlineLevel="0" collapsed="false">
      <c r="A285" s="64" t="n">
        <v>283</v>
      </c>
      <c r="B285" s="65" t="s">
        <v>12</v>
      </c>
      <c r="C285" s="79"/>
      <c r="D285" s="79"/>
      <c r="E285" s="50"/>
      <c r="F285" s="44"/>
      <c r="G285" s="44"/>
      <c r="H285" s="44"/>
      <c r="I285" s="44"/>
      <c r="J285" s="44"/>
      <c r="K285" s="44"/>
      <c r="L285" s="44"/>
      <c r="M285" s="44"/>
      <c r="N285" s="44"/>
      <c r="O285" s="44"/>
      <c r="P285" s="44"/>
      <c r="Q285" s="44"/>
      <c r="R285" s="44"/>
      <c r="S285" s="44"/>
      <c r="T285" s="44"/>
      <c r="U285" s="44"/>
      <c r="V285" s="44"/>
      <c r="W285" s="44"/>
      <c r="X285" s="67" t="n">
        <f aca="false">F285</f>
        <v>0</v>
      </c>
      <c r="Y285" s="67" t="n">
        <f aca="false">I285</f>
        <v>0</v>
      </c>
      <c r="Z285" s="67" t="n">
        <f aca="false">L285</f>
        <v>0</v>
      </c>
      <c r="AA285" s="67" t="n">
        <f aca="false">O285</f>
        <v>0</v>
      </c>
      <c r="AB285" s="67" t="n">
        <f aca="false">R285</f>
        <v>0</v>
      </c>
      <c r="AC285" s="67" t="n">
        <f aca="false">U285</f>
        <v>0</v>
      </c>
      <c r="AD285" s="68" t="n">
        <f aca="false">G285</f>
        <v>0</v>
      </c>
      <c r="AE285" s="68" t="n">
        <f aca="false">J285</f>
        <v>0</v>
      </c>
      <c r="AF285" s="68" t="n">
        <f aca="false">M285</f>
        <v>0</v>
      </c>
      <c r="AG285" s="68" t="n">
        <f aca="false">P285</f>
        <v>0</v>
      </c>
      <c r="AH285" s="68" t="n">
        <f aca="false">S285</f>
        <v>0</v>
      </c>
      <c r="AI285" s="68" t="n">
        <f aca="false">V285</f>
        <v>0</v>
      </c>
      <c r="AJ285" s="69" t="n">
        <f aca="false">H285</f>
        <v>0</v>
      </c>
      <c r="AK285" s="69" t="n">
        <f aca="false">K285</f>
        <v>0</v>
      </c>
      <c r="AL285" s="69" t="n">
        <f aca="false">N285</f>
        <v>0</v>
      </c>
      <c r="AM285" s="69" t="n">
        <f aca="false">Q285</f>
        <v>0</v>
      </c>
      <c r="AN285" s="69" t="n">
        <f aca="false">T285</f>
        <v>0</v>
      </c>
      <c r="AO285" s="69" t="n">
        <f aca="false">W285</f>
        <v>0</v>
      </c>
      <c r="AP285" s="70" t="n">
        <f aca="false">IFERROR(LARGE(AD285:AI285,1),0)</f>
        <v>0</v>
      </c>
      <c r="AQ285" s="70" t="n">
        <f aca="false">IFERROR(LARGE(AD285:AI285,2),0)</f>
        <v>0</v>
      </c>
      <c r="AR285" s="70" t="n">
        <f aca="false">IFERROR(LARGE(AD285:AI285,3),0)</f>
        <v>0</v>
      </c>
      <c r="AS285" s="70" t="n">
        <f aca="false">IFERROR(LARGE(AD285:AI285,4),0)</f>
        <v>0</v>
      </c>
      <c r="AT285" s="70" t="n">
        <f aca="false">IFERROR(LARGE(AD285:AI285,5),0)</f>
        <v>0</v>
      </c>
      <c r="AU285" s="71" t="n">
        <f aca="false">IFERROR(INDEX(X285:AC285,SMALL(IF(AD285:AI285=AV285,COLUMN(AD285:AI285)-COLUMN(AD285)+1),COUNTIF(AP285:AP285,AV285))),0)</f>
        <v>0</v>
      </c>
      <c r="AV285" s="71" t="n">
        <f aca="false">IFERROR(LARGE(AD285:AI285,1),0)</f>
        <v>0</v>
      </c>
      <c r="AW285" s="71" t="n">
        <f aca="false">IFERROR(INDEX(AJ285:AO285,SMALL(IF(AD285:AI285=AV285,COLUMN(AD285:AI285)-COLUMN(AD285)+1),COUNTIF(AP285:AP285,AV285))),0)</f>
        <v>0</v>
      </c>
      <c r="AX285" s="72" t="n">
        <f aca="false">IFERROR(INDEX(X285:AC285,SMALL(IF(AD285:AI285=AY285,COLUMN(AD285:AI285)-COLUMN(AD285)+1),COUNTIF(AP285:AQ285,AY285))),0)</f>
        <v>0</v>
      </c>
      <c r="AY285" s="72" t="n">
        <f aca="false">IFERROR(LARGE(AD285:AI285,2),0)</f>
        <v>0</v>
      </c>
      <c r="AZ285" s="73" t="n">
        <f aca="false">IFERROR(INDEX(AJ285:AO285,SMALL(IF(AD285:AI285=AY285,COLUMN(AD285:AI285)-COLUMN(AD285)+1),COUNTIF(AP285:AQ285,AY285))),0)</f>
        <v>0</v>
      </c>
      <c r="BA285" s="74" t="n">
        <f aca="false">IFERROR(INDEX(X285:AC285,SMALL(IF(AD285:AI285=BB285,COLUMN(AD285:AI285)-COLUMN(AD285)+1),COUNTIF(AP285:AR285,BB285))),0)</f>
        <v>0</v>
      </c>
      <c r="BB285" s="74" t="n">
        <f aca="false">IFERROR(LARGE(AD285:AI285,3),0)</f>
        <v>0</v>
      </c>
      <c r="BC285" s="74" t="n">
        <f aca="false">IFERROR(INDEX(AJ285:AO285,SMALL(IF(AD285:AI285=BB285,COLUMN(AD285:AI285)-COLUMN(AD285)+1),COUNTIF(AP285:AR285,BB285))),0)</f>
        <v>0</v>
      </c>
      <c r="BD285" s="75" t="n">
        <f aca="false">IFERROR(INDEX(X285:AC285,SMALL(IF(AD285:AI285=BE285,COLUMN(AD285:AI285)-COLUMN(AD285)+1),COUNTIF(AP285:AS285,BE285))),0)</f>
        <v>0</v>
      </c>
      <c r="BE285" s="75" t="n">
        <f aca="false">IFERROR(LARGE(AD285:AI285,4),0)</f>
        <v>0</v>
      </c>
      <c r="BF285" s="75" t="n">
        <f aca="false">IFERROR(INDEX(AJ285:AO285,SMALL(IF(AD285:AI285=BE285,COLUMN(AD285:AI285)-COLUMN(AD285)+1),COUNTIF(AP285:AS285,BE285))),0)</f>
        <v>0</v>
      </c>
      <c r="BG285" s="76" t="n">
        <f aca="false">IFERROR(INDEX(X285:AC285,SMALL(IF(AD285:AI285=BH285,COLUMN(AD285:AI285)-COLUMN(AD285)+1),COUNTIF(AP285:AT285,BH285))),0)</f>
        <v>0</v>
      </c>
      <c r="BH285" s="76" t="n">
        <f aca="false">IFERROR(LARGE(AD285:AI285,5),0)</f>
        <v>0</v>
      </c>
      <c r="BI285" s="76" t="n">
        <f aca="false">IFERROR(INDEX(AJ285:AO285,SMALL(IF(AD285:AI285=BH285,COLUMN(AD285:AI285)-COLUMN(AD285)+1),COUNTIF(AP285:AT285,BH285))),0)</f>
        <v>0</v>
      </c>
      <c r="BJ285" s="77" t="n">
        <f aca="false">IF(COUNTIF(AD285:AI285,0)=0,IF(COUNTIFS(AD285:AI285,"*F*")=0,SUM(LARGE(AD285:AI285,{1,2,3,4,5})),IF(COUNTIFS(AD285:AI285,"*F*")=1,SUM(LARGE(AD285:AI285,{1,2,3,4,5})),IF(COUNTIFS(AD285:AI285,"*F*")=2,"C",IF(COUNTIFS(AD285:AI285,"*F*")&gt;2,"F")))),IF(COUNTIFS(AD285:AH285,"*F*")=0,SUM(AD285:AH285),IF(COUNTIFS(AD285:AH285,"*F*")=1,"C",IF(COUNTIFS(AD285:AH285,"*F*")&gt;=2,"F"))))</f>
        <v>0</v>
      </c>
      <c r="BK285" s="78" t="n">
        <f aca="false">IFERROR(BJ285/5,BJ285)</f>
        <v>0</v>
      </c>
    </row>
    <row r="286" customFormat="false" ht="15" hidden="false" customHeight="false" outlineLevel="0" collapsed="false">
      <c r="A286" s="64" t="n">
        <v>284</v>
      </c>
      <c r="B286" s="65" t="s">
        <v>12</v>
      </c>
      <c r="C286" s="79"/>
      <c r="D286" s="79"/>
      <c r="E286" s="50"/>
      <c r="F286" s="44"/>
      <c r="G286" s="44"/>
      <c r="H286" s="44"/>
      <c r="I286" s="44"/>
      <c r="J286" s="44"/>
      <c r="K286" s="44"/>
      <c r="L286" s="44"/>
      <c r="M286" s="44"/>
      <c r="N286" s="44"/>
      <c r="O286" s="44"/>
      <c r="P286" s="44"/>
      <c r="Q286" s="44"/>
      <c r="R286" s="44"/>
      <c r="S286" s="44"/>
      <c r="T286" s="44"/>
      <c r="U286" s="44"/>
      <c r="V286" s="44"/>
      <c r="W286" s="44"/>
      <c r="X286" s="67" t="n">
        <f aca="false">F286</f>
        <v>0</v>
      </c>
      <c r="Y286" s="67" t="n">
        <f aca="false">I286</f>
        <v>0</v>
      </c>
      <c r="Z286" s="67" t="n">
        <f aca="false">L286</f>
        <v>0</v>
      </c>
      <c r="AA286" s="67" t="n">
        <f aca="false">O286</f>
        <v>0</v>
      </c>
      <c r="AB286" s="67" t="n">
        <f aca="false">R286</f>
        <v>0</v>
      </c>
      <c r="AC286" s="67" t="n">
        <f aca="false">U286</f>
        <v>0</v>
      </c>
      <c r="AD286" s="68" t="n">
        <f aca="false">G286</f>
        <v>0</v>
      </c>
      <c r="AE286" s="68" t="n">
        <f aca="false">J286</f>
        <v>0</v>
      </c>
      <c r="AF286" s="68" t="n">
        <f aca="false">M286</f>
        <v>0</v>
      </c>
      <c r="AG286" s="68" t="n">
        <f aca="false">P286</f>
        <v>0</v>
      </c>
      <c r="AH286" s="68" t="n">
        <f aca="false">S286</f>
        <v>0</v>
      </c>
      <c r="AI286" s="68" t="n">
        <f aca="false">V286</f>
        <v>0</v>
      </c>
      <c r="AJ286" s="69" t="n">
        <f aca="false">H286</f>
        <v>0</v>
      </c>
      <c r="AK286" s="69" t="n">
        <f aca="false">K286</f>
        <v>0</v>
      </c>
      <c r="AL286" s="69" t="n">
        <f aca="false">N286</f>
        <v>0</v>
      </c>
      <c r="AM286" s="69" t="n">
        <f aca="false">Q286</f>
        <v>0</v>
      </c>
      <c r="AN286" s="69" t="n">
        <f aca="false">T286</f>
        <v>0</v>
      </c>
      <c r="AO286" s="69" t="n">
        <f aca="false">W286</f>
        <v>0</v>
      </c>
      <c r="AP286" s="70" t="n">
        <f aca="false">IFERROR(LARGE(AD286:AI286,1),0)</f>
        <v>0</v>
      </c>
      <c r="AQ286" s="70" t="n">
        <f aca="false">IFERROR(LARGE(AD286:AI286,2),0)</f>
        <v>0</v>
      </c>
      <c r="AR286" s="70" t="n">
        <f aca="false">IFERROR(LARGE(AD286:AI286,3),0)</f>
        <v>0</v>
      </c>
      <c r="AS286" s="70" t="n">
        <f aca="false">IFERROR(LARGE(AD286:AI286,4),0)</f>
        <v>0</v>
      </c>
      <c r="AT286" s="70" t="n">
        <f aca="false">IFERROR(LARGE(AD286:AI286,5),0)</f>
        <v>0</v>
      </c>
      <c r="AU286" s="71" t="n">
        <f aca="false">IFERROR(INDEX(X286:AC286,SMALL(IF(AD286:AI286=AV286,COLUMN(AD286:AI286)-COLUMN(AD286)+1),COUNTIF(AP286:AP286,AV286))),0)</f>
        <v>0</v>
      </c>
      <c r="AV286" s="71" t="n">
        <f aca="false">IFERROR(LARGE(AD286:AI286,1),0)</f>
        <v>0</v>
      </c>
      <c r="AW286" s="71" t="n">
        <f aca="false">IFERROR(INDEX(AJ286:AO286,SMALL(IF(AD286:AI286=AV286,COLUMN(AD286:AI286)-COLUMN(AD286)+1),COUNTIF(AP286:AP286,AV286))),0)</f>
        <v>0</v>
      </c>
      <c r="AX286" s="72" t="n">
        <f aca="false">IFERROR(INDEX(X286:AC286,SMALL(IF(AD286:AI286=AY286,COLUMN(AD286:AI286)-COLUMN(AD286)+1),COUNTIF(AP286:AQ286,AY286))),0)</f>
        <v>0</v>
      </c>
      <c r="AY286" s="72" t="n">
        <f aca="false">IFERROR(LARGE(AD286:AI286,2),0)</f>
        <v>0</v>
      </c>
      <c r="AZ286" s="73" t="n">
        <f aca="false">IFERROR(INDEX(AJ286:AO286,SMALL(IF(AD286:AI286=AY286,COLUMN(AD286:AI286)-COLUMN(AD286)+1),COUNTIF(AP286:AQ286,AY286))),0)</f>
        <v>0</v>
      </c>
      <c r="BA286" s="74" t="n">
        <f aca="false">IFERROR(INDEX(X286:AC286,SMALL(IF(AD286:AI286=BB286,COLUMN(AD286:AI286)-COLUMN(AD286)+1),COUNTIF(AP286:AR286,BB286))),0)</f>
        <v>0</v>
      </c>
      <c r="BB286" s="74" t="n">
        <f aca="false">IFERROR(LARGE(AD286:AI286,3),0)</f>
        <v>0</v>
      </c>
      <c r="BC286" s="74" t="n">
        <f aca="false">IFERROR(INDEX(AJ286:AO286,SMALL(IF(AD286:AI286=BB286,COLUMN(AD286:AI286)-COLUMN(AD286)+1),COUNTIF(AP286:AR286,BB286))),0)</f>
        <v>0</v>
      </c>
      <c r="BD286" s="75" t="n">
        <f aca="false">IFERROR(INDEX(X286:AC286,SMALL(IF(AD286:AI286=BE286,COLUMN(AD286:AI286)-COLUMN(AD286)+1),COUNTIF(AP286:AS286,BE286))),0)</f>
        <v>0</v>
      </c>
      <c r="BE286" s="75" t="n">
        <f aca="false">IFERROR(LARGE(AD286:AI286,4),0)</f>
        <v>0</v>
      </c>
      <c r="BF286" s="75" t="n">
        <f aca="false">IFERROR(INDEX(AJ286:AO286,SMALL(IF(AD286:AI286=BE286,COLUMN(AD286:AI286)-COLUMN(AD286)+1),COUNTIF(AP286:AS286,BE286))),0)</f>
        <v>0</v>
      </c>
      <c r="BG286" s="76" t="n">
        <f aca="false">IFERROR(INDEX(X286:AC286,SMALL(IF(AD286:AI286=BH286,COLUMN(AD286:AI286)-COLUMN(AD286)+1),COUNTIF(AP286:AT286,BH286))),0)</f>
        <v>0</v>
      </c>
      <c r="BH286" s="76" t="n">
        <f aca="false">IFERROR(LARGE(AD286:AI286,5),0)</f>
        <v>0</v>
      </c>
      <c r="BI286" s="76" t="n">
        <f aca="false">IFERROR(INDEX(AJ286:AO286,SMALL(IF(AD286:AI286=BH286,COLUMN(AD286:AI286)-COLUMN(AD286)+1),COUNTIF(AP286:AT286,BH286))),0)</f>
        <v>0</v>
      </c>
      <c r="BJ286" s="77" t="n">
        <f aca="false">IF(COUNTIF(AD286:AI286,0)=0,IF(COUNTIFS(AD286:AI286,"*F*")=0,SUM(LARGE(AD286:AI286,{1,2,3,4,5})),IF(COUNTIFS(AD286:AI286,"*F*")=1,SUM(LARGE(AD286:AI286,{1,2,3,4,5})),IF(COUNTIFS(AD286:AI286,"*F*")=2,"C",IF(COUNTIFS(AD286:AI286,"*F*")&gt;2,"F")))),IF(COUNTIFS(AD286:AH286,"*F*")=0,SUM(AD286:AH286),IF(COUNTIFS(AD286:AH286,"*F*")=1,"C",IF(COUNTIFS(AD286:AH286,"*F*")&gt;=2,"F"))))</f>
        <v>0</v>
      </c>
      <c r="BK286" s="78" t="n">
        <f aca="false">IFERROR(BJ286/5,BJ286)</f>
        <v>0</v>
      </c>
    </row>
    <row r="287" customFormat="false" ht="15" hidden="false" customHeight="false" outlineLevel="0" collapsed="false">
      <c r="A287" s="64" t="n">
        <v>285</v>
      </c>
      <c r="B287" s="65" t="s">
        <v>12</v>
      </c>
      <c r="C287" s="79"/>
      <c r="D287" s="79"/>
      <c r="E287" s="50"/>
      <c r="F287" s="44"/>
      <c r="G287" s="44"/>
      <c r="H287" s="44"/>
      <c r="I287" s="44"/>
      <c r="J287" s="44"/>
      <c r="K287" s="44"/>
      <c r="L287" s="44"/>
      <c r="M287" s="44"/>
      <c r="N287" s="44"/>
      <c r="O287" s="44"/>
      <c r="P287" s="44"/>
      <c r="Q287" s="44"/>
      <c r="R287" s="44"/>
      <c r="S287" s="44"/>
      <c r="T287" s="44"/>
      <c r="U287" s="44"/>
      <c r="V287" s="44"/>
      <c r="W287" s="44"/>
      <c r="X287" s="67" t="n">
        <f aca="false">F287</f>
        <v>0</v>
      </c>
      <c r="Y287" s="67" t="n">
        <f aca="false">I287</f>
        <v>0</v>
      </c>
      <c r="Z287" s="67" t="n">
        <f aca="false">L287</f>
        <v>0</v>
      </c>
      <c r="AA287" s="67" t="n">
        <f aca="false">O287</f>
        <v>0</v>
      </c>
      <c r="AB287" s="67" t="n">
        <f aca="false">R287</f>
        <v>0</v>
      </c>
      <c r="AC287" s="67" t="n">
        <f aca="false">U287</f>
        <v>0</v>
      </c>
      <c r="AD287" s="68" t="n">
        <f aca="false">G287</f>
        <v>0</v>
      </c>
      <c r="AE287" s="68" t="n">
        <f aca="false">J287</f>
        <v>0</v>
      </c>
      <c r="AF287" s="68" t="n">
        <f aca="false">M287</f>
        <v>0</v>
      </c>
      <c r="AG287" s="68" t="n">
        <f aca="false">P287</f>
        <v>0</v>
      </c>
      <c r="AH287" s="68" t="n">
        <f aca="false">S287</f>
        <v>0</v>
      </c>
      <c r="AI287" s="68" t="n">
        <f aca="false">V287</f>
        <v>0</v>
      </c>
      <c r="AJ287" s="69" t="n">
        <f aca="false">H287</f>
        <v>0</v>
      </c>
      <c r="AK287" s="69" t="n">
        <f aca="false">K287</f>
        <v>0</v>
      </c>
      <c r="AL287" s="69" t="n">
        <f aca="false">N287</f>
        <v>0</v>
      </c>
      <c r="AM287" s="69" t="n">
        <f aca="false">Q287</f>
        <v>0</v>
      </c>
      <c r="AN287" s="69" t="n">
        <f aca="false">T287</f>
        <v>0</v>
      </c>
      <c r="AO287" s="69" t="n">
        <f aca="false">W287</f>
        <v>0</v>
      </c>
      <c r="AP287" s="70" t="n">
        <f aca="false">IFERROR(LARGE(AD287:AI287,1),0)</f>
        <v>0</v>
      </c>
      <c r="AQ287" s="70" t="n">
        <f aca="false">IFERROR(LARGE(AD287:AI287,2),0)</f>
        <v>0</v>
      </c>
      <c r="AR287" s="70" t="n">
        <f aca="false">IFERROR(LARGE(AD287:AI287,3),0)</f>
        <v>0</v>
      </c>
      <c r="AS287" s="70" t="n">
        <f aca="false">IFERROR(LARGE(AD287:AI287,4),0)</f>
        <v>0</v>
      </c>
      <c r="AT287" s="70" t="n">
        <f aca="false">IFERROR(LARGE(AD287:AI287,5),0)</f>
        <v>0</v>
      </c>
      <c r="AU287" s="71" t="n">
        <f aca="false">IFERROR(INDEX(X287:AC287,SMALL(IF(AD287:AI287=AV287,COLUMN(AD287:AI287)-COLUMN(AD287)+1),COUNTIF(AP287:AP287,AV287))),0)</f>
        <v>0</v>
      </c>
      <c r="AV287" s="71" t="n">
        <f aca="false">IFERROR(LARGE(AD287:AI287,1),0)</f>
        <v>0</v>
      </c>
      <c r="AW287" s="71" t="n">
        <f aca="false">IFERROR(INDEX(AJ287:AO287,SMALL(IF(AD287:AI287=AV287,COLUMN(AD287:AI287)-COLUMN(AD287)+1),COUNTIF(AP287:AP287,AV287))),0)</f>
        <v>0</v>
      </c>
      <c r="AX287" s="72" t="n">
        <f aca="false">IFERROR(INDEX(X287:AC287,SMALL(IF(AD287:AI287=AY287,COLUMN(AD287:AI287)-COLUMN(AD287)+1),COUNTIF(AP287:AQ287,AY287))),0)</f>
        <v>0</v>
      </c>
      <c r="AY287" s="72" t="n">
        <f aca="false">IFERROR(LARGE(AD287:AI287,2),0)</f>
        <v>0</v>
      </c>
      <c r="AZ287" s="73" t="n">
        <f aca="false">IFERROR(INDEX(AJ287:AO287,SMALL(IF(AD287:AI287=AY287,COLUMN(AD287:AI287)-COLUMN(AD287)+1),COUNTIF(AP287:AQ287,AY287))),0)</f>
        <v>0</v>
      </c>
      <c r="BA287" s="74" t="n">
        <f aca="false">IFERROR(INDEX(X287:AC287,SMALL(IF(AD287:AI287=BB287,COLUMN(AD287:AI287)-COLUMN(AD287)+1),COUNTIF(AP287:AR287,BB287))),0)</f>
        <v>0</v>
      </c>
      <c r="BB287" s="74" t="n">
        <f aca="false">IFERROR(LARGE(AD287:AI287,3),0)</f>
        <v>0</v>
      </c>
      <c r="BC287" s="74" t="n">
        <f aca="false">IFERROR(INDEX(AJ287:AO287,SMALL(IF(AD287:AI287=BB287,COLUMN(AD287:AI287)-COLUMN(AD287)+1),COUNTIF(AP287:AR287,BB287))),0)</f>
        <v>0</v>
      </c>
      <c r="BD287" s="75" t="n">
        <f aca="false">IFERROR(INDEX(X287:AC287,SMALL(IF(AD287:AI287=BE287,COLUMN(AD287:AI287)-COLUMN(AD287)+1),COUNTIF(AP287:AS287,BE287))),0)</f>
        <v>0</v>
      </c>
      <c r="BE287" s="75" t="n">
        <f aca="false">IFERROR(LARGE(AD287:AI287,4),0)</f>
        <v>0</v>
      </c>
      <c r="BF287" s="75" t="n">
        <f aca="false">IFERROR(INDEX(AJ287:AO287,SMALL(IF(AD287:AI287=BE287,COLUMN(AD287:AI287)-COLUMN(AD287)+1),COUNTIF(AP287:AS287,BE287))),0)</f>
        <v>0</v>
      </c>
      <c r="BG287" s="76" t="n">
        <f aca="false">IFERROR(INDEX(X287:AC287,SMALL(IF(AD287:AI287=BH287,COLUMN(AD287:AI287)-COLUMN(AD287)+1),COUNTIF(AP287:AT287,BH287))),0)</f>
        <v>0</v>
      </c>
      <c r="BH287" s="76" t="n">
        <f aca="false">IFERROR(LARGE(AD287:AI287,5),0)</f>
        <v>0</v>
      </c>
      <c r="BI287" s="76" t="n">
        <f aca="false">IFERROR(INDEX(AJ287:AO287,SMALL(IF(AD287:AI287=BH287,COLUMN(AD287:AI287)-COLUMN(AD287)+1),COUNTIF(AP287:AT287,BH287))),0)</f>
        <v>0</v>
      </c>
      <c r="BJ287" s="77" t="n">
        <f aca="false">IF(COUNTIF(AD287:AI287,0)=0,IF(COUNTIFS(AD287:AI287,"*F*")=0,SUM(LARGE(AD287:AI287,{1,2,3,4,5})),IF(COUNTIFS(AD287:AI287,"*F*")=1,SUM(LARGE(AD287:AI287,{1,2,3,4,5})),IF(COUNTIFS(AD287:AI287,"*F*")=2,"C",IF(COUNTIFS(AD287:AI287,"*F*")&gt;2,"F")))),IF(COUNTIFS(AD287:AH287,"*F*")=0,SUM(AD287:AH287),IF(COUNTIFS(AD287:AH287,"*F*")=1,"C",IF(COUNTIFS(AD287:AH287,"*F*")&gt;=2,"F"))))</f>
        <v>0</v>
      </c>
      <c r="BK287" s="78" t="n">
        <f aca="false">IFERROR(BJ287/5,BJ287)</f>
        <v>0</v>
      </c>
    </row>
    <row r="288" customFormat="false" ht="15" hidden="false" customHeight="false" outlineLevel="0" collapsed="false">
      <c r="A288" s="64" t="n">
        <v>286</v>
      </c>
      <c r="B288" s="65" t="s">
        <v>12</v>
      </c>
      <c r="C288" s="79"/>
      <c r="D288" s="79"/>
      <c r="E288" s="50"/>
      <c r="F288" s="44"/>
      <c r="G288" s="44"/>
      <c r="H288" s="44"/>
      <c r="I288" s="44"/>
      <c r="J288" s="44"/>
      <c r="K288" s="44"/>
      <c r="L288" s="44"/>
      <c r="M288" s="44"/>
      <c r="N288" s="44"/>
      <c r="O288" s="44"/>
      <c r="P288" s="44"/>
      <c r="Q288" s="44"/>
      <c r="R288" s="44"/>
      <c r="S288" s="44"/>
      <c r="T288" s="44"/>
      <c r="U288" s="44"/>
      <c r="V288" s="44"/>
      <c r="W288" s="44"/>
      <c r="X288" s="67" t="n">
        <f aca="false">F288</f>
        <v>0</v>
      </c>
      <c r="Y288" s="67" t="n">
        <f aca="false">I288</f>
        <v>0</v>
      </c>
      <c r="Z288" s="67" t="n">
        <f aca="false">L288</f>
        <v>0</v>
      </c>
      <c r="AA288" s="67" t="n">
        <f aca="false">O288</f>
        <v>0</v>
      </c>
      <c r="AB288" s="67" t="n">
        <f aca="false">R288</f>
        <v>0</v>
      </c>
      <c r="AC288" s="67" t="n">
        <f aca="false">U288</f>
        <v>0</v>
      </c>
      <c r="AD288" s="68" t="n">
        <f aca="false">G288</f>
        <v>0</v>
      </c>
      <c r="AE288" s="68" t="n">
        <f aca="false">J288</f>
        <v>0</v>
      </c>
      <c r="AF288" s="68" t="n">
        <f aca="false">M288</f>
        <v>0</v>
      </c>
      <c r="AG288" s="68" t="n">
        <f aca="false">P288</f>
        <v>0</v>
      </c>
      <c r="AH288" s="68" t="n">
        <f aca="false">S288</f>
        <v>0</v>
      </c>
      <c r="AI288" s="68" t="n">
        <f aca="false">V288</f>
        <v>0</v>
      </c>
      <c r="AJ288" s="69" t="n">
        <f aca="false">H288</f>
        <v>0</v>
      </c>
      <c r="AK288" s="69" t="n">
        <f aca="false">K288</f>
        <v>0</v>
      </c>
      <c r="AL288" s="69" t="n">
        <f aca="false">N288</f>
        <v>0</v>
      </c>
      <c r="AM288" s="69" t="n">
        <f aca="false">Q288</f>
        <v>0</v>
      </c>
      <c r="AN288" s="69" t="n">
        <f aca="false">T288</f>
        <v>0</v>
      </c>
      <c r="AO288" s="69" t="n">
        <f aca="false">W288</f>
        <v>0</v>
      </c>
      <c r="AP288" s="70" t="n">
        <f aca="false">IFERROR(LARGE(AD288:AI288,1),0)</f>
        <v>0</v>
      </c>
      <c r="AQ288" s="70" t="n">
        <f aca="false">IFERROR(LARGE(AD288:AI288,2),0)</f>
        <v>0</v>
      </c>
      <c r="AR288" s="70" t="n">
        <f aca="false">IFERROR(LARGE(AD288:AI288,3),0)</f>
        <v>0</v>
      </c>
      <c r="AS288" s="70" t="n">
        <f aca="false">IFERROR(LARGE(AD288:AI288,4),0)</f>
        <v>0</v>
      </c>
      <c r="AT288" s="70" t="n">
        <f aca="false">IFERROR(LARGE(AD288:AI288,5),0)</f>
        <v>0</v>
      </c>
      <c r="AU288" s="71" t="n">
        <f aca="false">IFERROR(INDEX(X288:AC288,SMALL(IF(AD288:AI288=AV288,COLUMN(AD288:AI288)-COLUMN(AD288)+1),COUNTIF(AP288:AP288,AV288))),0)</f>
        <v>0</v>
      </c>
      <c r="AV288" s="71" t="n">
        <f aca="false">IFERROR(LARGE(AD288:AI288,1),0)</f>
        <v>0</v>
      </c>
      <c r="AW288" s="71" t="n">
        <f aca="false">IFERROR(INDEX(AJ288:AO288,SMALL(IF(AD288:AI288=AV288,COLUMN(AD288:AI288)-COLUMN(AD288)+1),COUNTIF(AP288:AP288,AV288))),0)</f>
        <v>0</v>
      </c>
      <c r="AX288" s="72" t="n">
        <f aca="false">IFERROR(INDEX(X288:AC288,SMALL(IF(AD288:AI288=AY288,COLUMN(AD288:AI288)-COLUMN(AD288)+1),COUNTIF(AP288:AQ288,AY288))),0)</f>
        <v>0</v>
      </c>
      <c r="AY288" s="72" t="n">
        <f aca="false">IFERROR(LARGE(AD288:AI288,2),0)</f>
        <v>0</v>
      </c>
      <c r="AZ288" s="73" t="n">
        <f aca="false">IFERROR(INDEX(AJ288:AO288,SMALL(IF(AD288:AI288=AY288,COLUMN(AD288:AI288)-COLUMN(AD288)+1),COUNTIF(AP288:AQ288,AY288))),0)</f>
        <v>0</v>
      </c>
      <c r="BA288" s="74" t="n">
        <f aca="false">IFERROR(INDEX(X288:AC288,SMALL(IF(AD288:AI288=BB288,COLUMN(AD288:AI288)-COLUMN(AD288)+1),COUNTIF(AP288:AR288,BB288))),0)</f>
        <v>0</v>
      </c>
      <c r="BB288" s="74" t="n">
        <f aca="false">IFERROR(LARGE(AD288:AI288,3),0)</f>
        <v>0</v>
      </c>
      <c r="BC288" s="74" t="n">
        <f aca="false">IFERROR(INDEX(AJ288:AO288,SMALL(IF(AD288:AI288=BB288,COLUMN(AD288:AI288)-COLUMN(AD288)+1),COUNTIF(AP288:AR288,BB288))),0)</f>
        <v>0</v>
      </c>
      <c r="BD288" s="75" t="n">
        <f aca="false">IFERROR(INDEX(X288:AC288,SMALL(IF(AD288:AI288=BE288,COLUMN(AD288:AI288)-COLUMN(AD288)+1),COUNTIF(AP288:AS288,BE288))),0)</f>
        <v>0</v>
      </c>
      <c r="BE288" s="75" t="n">
        <f aca="false">IFERROR(LARGE(AD288:AI288,4),0)</f>
        <v>0</v>
      </c>
      <c r="BF288" s="75" t="n">
        <f aca="false">IFERROR(INDEX(AJ288:AO288,SMALL(IF(AD288:AI288=BE288,COLUMN(AD288:AI288)-COLUMN(AD288)+1),COUNTIF(AP288:AS288,BE288))),0)</f>
        <v>0</v>
      </c>
      <c r="BG288" s="76" t="n">
        <f aca="false">IFERROR(INDEX(X288:AC288,SMALL(IF(AD288:AI288=BH288,COLUMN(AD288:AI288)-COLUMN(AD288)+1),COUNTIF(AP288:AT288,BH288))),0)</f>
        <v>0</v>
      </c>
      <c r="BH288" s="76" t="n">
        <f aca="false">IFERROR(LARGE(AD288:AI288,5),0)</f>
        <v>0</v>
      </c>
      <c r="BI288" s="76" t="n">
        <f aca="false">IFERROR(INDEX(AJ288:AO288,SMALL(IF(AD288:AI288=BH288,COLUMN(AD288:AI288)-COLUMN(AD288)+1),COUNTIF(AP288:AT288,BH288))),0)</f>
        <v>0</v>
      </c>
      <c r="BJ288" s="77" t="n">
        <f aca="false">IF(COUNTIF(AD288:AI288,0)=0,IF(COUNTIFS(AD288:AI288,"*F*")=0,SUM(LARGE(AD288:AI288,{1,2,3,4,5})),IF(COUNTIFS(AD288:AI288,"*F*")=1,SUM(LARGE(AD288:AI288,{1,2,3,4,5})),IF(COUNTIFS(AD288:AI288,"*F*")=2,"C",IF(COUNTIFS(AD288:AI288,"*F*")&gt;2,"F")))),IF(COUNTIFS(AD288:AH288,"*F*")=0,SUM(AD288:AH288),IF(COUNTIFS(AD288:AH288,"*F*")=1,"C",IF(COUNTIFS(AD288:AH288,"*F*")&gt;=2,"F"))))</f>
        <v>0</v>
      </c>
      <c r="BK288" s="78" t="n">
        <f aca="false">IFERROR(BJ288/5,BJ288)</f>
        <v>0</v>
      </c>
    </row>
    <row r="289" customFormat="false" ht="15" hidden="false" customHeight="false" outlineLevel="0" collapsed="false">
      <c r="A289" s="64" t="n">
        <v>287</v>
      </c>
      <c r="B289" s="65" t="s">
        <v>12</v>
      </c>
      <c r="C289" s="79"/>
      <c r="D289" s="79"/>
      <c r="E289" s="50"/>
      <c r="F289" s="44"/>
      <c r="G289" s="44"/>
      <c r="H289" s="44"/>
      <c r="I289" s="44"/>
      <c r="J289" s="44"/>
      <c r="K289" s="44"/>
      <c r="L289" s="44"/>
      <c r="M289" s="44"/>
      <c r="N289" s="44"/>
      <c r="O289" s="44"/>
      <c r="P289" s="44"/>
      <c r="Q289" s="44"/>
      <c r="R289" s="44"/>
      <c r="S289" s="44"/>
      <c r="T289" s="44"/>
      <c r="U289" s="44"/>
      <c r="V289" s="44"/>
      <c r="W289" s="44"/>
      <c r="X289" s="67" t="n">
        <f aca="false">F289</f>
        <v>0</v>
      </c>
      <c r="Y289" s="67" t="n">
        <f aca="false">I289</f>
        <v>0</v>
      </c>
      <c r="Z289" s="67" t="n">
        <f aca="false">L289</f>
        <v>0</v>
      </c>
      <c r="AA289" s="67" t="n">
        <f aca="false">O289</f>
        <v>0</v>
      </c>
      <c r="AB289" s="67" t="n">
        <f aca="false">R289</f>
        <v>0</v>
      </c>
      <c r="AC289" s="67" t="n">
        <f aca="false">U289</f>
        <v>0</v>
      </c>
      <c r="AD289" s="68" t="n">
        <f aca="false">G289</f>
        <v>0</v>
      </c>
      <c r="AE289" s="68" t="n">
        <f aca="false">J289</f>
        <v>0</v>
      </c>
      <c r="AF289" s="68" t="n">
        <f aca="false">M289</f>
        <v>0</v>
      </c>
      <c r="AG289" s="68" t="n">
        <f aca="false">P289</f>
        <v>0</v>
      </c>
      <c r="AH289" s="68" t="n">
        <f aca="false">S289</f>
        <v>0</v>
      </c>
      <c r="AI289" s="68" t="n">
        <f aca="false">V289</f>
        <v>0</v>
      </c>
      <c r="AJ289" s="69" t="n">
        <f aca="false">H289</f>
        <v>0</v>
      </c>
      <c r="AK289" s="69" t="n">
        <f aca="false">K289</f>
        <v>0</v>
      </c>
      <c r="AL289" s="69" t="n">
        <f aca="false">N289</f>
        <v>0</v>
      </c>
      <c r="AM289" s="69" t="n">
        <f aca="false">Q289</f>
        <v>0</v>
      </c>
      <c r="AN289" s="69" t="n">
        <f aca="false">T289</f>
        <v>0</v>
      </c>
      <c r="AO289" s="69" t="n">
        <f aca="false">W289</f>
        <v>0</v>
      </c>
      <c r="AP289" s="70" t="n">
        <f aca="false">IFERROR(LARGE(AD289:AI289,1),0)</f>
        <v>0</v>
      </c>
      <c r="AQ289" s="70" t="n">
        <f aca="false">IFERROR(LARGE(AD289:AI289,2),0)</f>
        <v>0</v>
      </c>
      <c r="AR289" s="70" t="n">
        <f aca="false">IFERROR(LARGE(AD289:AI289,3),0)</f>
        <v>0</v>
      </c>
      <c r="AS289" s="70" t="n">
        <f aca="false">IFERROR(LARGE(AD289:AI289,4),0)</f>
        <v>0</v>
      </c>
      <c r="AT289" s="70" t="n">
        <f aca="false">IFERROR(LARGE(AD289:AI289,5),0)</f>
        <v>0</v>
      </c>
      <c r="AU289" s="71" t="n">
        <f aca="false">IFERROR(INDEX(X289:AC289,SMALL(IF(AD289:AI289=AV289,COLUMN(AD289:AI289)-COLUMN(AD289)+1),COUNTIF(AP289:AP289,AV289))),0)</f>
        <v>0</v>
      </c>
      <c r="AV289" s="71" t="n">
        <f aca="false">IFERROR(LARGE(AD289:AI289,1),0)</f>
        <v>0</v>
      </c>
      <c r="AW289" s="71" t="n">
        <f aca="false">IFERROR(INDEX(AJ289:AO289,SMALL(IF(AD289:AI289=AV289,COLUMN(AD289:AI289)-COLUMN(AD289)+1),COUNTIF(AP289:AP289,AV289))),0)</f>
        <v>0</v>
      </c>
      <c r="AX289" s="72" t="n">
        <f aca="false">IFERROR(INDEX(X289:AC289,SMALL(IF(AD289:AI289=AY289,COLUMN(AD289:AI289)-COLUMN(AD289)+1),COUNTIF(AP289:AQ289,AY289))),0)</f>
        <v>0</v>
      </c>
      <c r="AY289" s="72" t="n">
        <f aca="false">IFERROR(LARGE(AD289:AI289,2),0)</f>
        <v>0</v>
      </c>
      <c r="AZ289" s="73" t="n">
        <f aca="false">IFERROR(INDEX(AJ289:AO289,SMALL(IF(AD289:AI289=AY289,COLUMN(AD289:AI289)-COLUMN(AD289)+1),COUNTIF(AP289:AQ289,AY289))),0)</f>
        <v>0</v>
      </c>
      <c r="BA289" s="74" t="n">
        <f aca="false">IFERROR(INDEX(X289:AC289,SMALL(IF(AD289:AI289=BB289,COLUMN(AD289:AI289)-COLUMN(AD289)+1),COUNTIF(AP289:AR289,BB289))),0)</f>
        <v>0</v>
      </c>
      <c r="BB289" s="74" t="n">
        <f aca="false">IFERROR(LARGE(AD289:AI289,3),0)</f>
        <v>0</v>
      </c>
      <c r="BC289" s="74" t="n">
        <f aca="false">IFERROR(INDEX(AJ289:AO289,SMALL(IF(AD289:AI289=BB289,COLUMN(AD289:AI289)-COLUMN(AD289)+1),COUNTIF(AP289:AR289,BB289))),0)</f>
        <v>0</v>
      </c>
      <c r="BD289" s="75" t="n">
        <f aca="false">IFERROR(INDEX(X289:AC289,SMALL(IF(AD289:AI289=BE289,COLUMN(AD289:AI289)-COLUMN(AD289)+1),COUNTIF(AP289:AS289,BE289))),0)</f>
        <v>0</v>
      </c>
      <c r="BE289" s="75" t="n">
        <f aca="false">IFERROR(LARGE(AD289:AI289,4),0)</f>
        <v>0</v>
      </c>
      <c r="BF289" s="75" t="n">
        <f aca="false">IFERROR(INDEX(AJ289:AO289,SMALL(IF(AD289:AI289=BE289,COLUMN(AD289:AI289)-COLUMN(AD289)+1),COUNTIF(AP289:AS289,BE289))),0)</f>
        <v>0</v>
      </c>
      <c r="BG289" s="76" t="n">
        <f aca="false">IFERROR(INDEX(X289:AC289,SMALL(IF(AD289:AI289=BH289,COLUMN(AD289:AI289)-COLUMN(AD289)+1),COUNTIF(AP289:AT289,BH289))),0)</f>
        <v>0</v>
      </c>
      <c r="BH289" s="76" t="n">
        <f aca="false">IFERROR(LARGE(AD289:AI289,5),0)</f>
        <v>0</v>
      </c>
      <c r="BI289" s="76" t="n">
        <f aca="false">IFERROR(INDEX(AJ289:AO289,SMALL(IF(AD289:AI289=BH289,COLUMN(AD289:AI289)-COLUMN(AD289)+1),COUNTIF(AP289:AT289,BH289))),0)</f>
        <v>0</v>
      </c>
      <c r="BJ289" s="77" t="n">
        <f aca="false">IF(COUNTIF(AD289:AI289,0)=0,IF(COUNTIFS(AD289:AI289,"*F*")=0,SUM(LARGE(AD289:AI289,{1,2,3,4,5})),IF(COUNTIFS(AD289:AI289,"*F*")=1,SUM(LARGE(AD289:AI289,{1,2,3,4,5})),IF(COUNTIFS(AD289:AI289,"*F*")=2,"C",IF(COUNTIFS(AD289:AI289,"*F*")&gt;2,"F")))),IF(COUNTIFS(AD289:AH289,"*F*")=0,SUM(AD289:AH289),IF(COUNTIFS(AD289:AH289,"*F*")=1,"C",IF(COUNTIFS(AD289:AH289,"*F*")&gt;=2,"F"))))</f>
        <v>0</v>
      </c>
      <c r="BK289" s="78" t="n">
        <f aca="false">IFERROR(BJ289/5,BJ289)</f>
        <v>0</v>
      </c>
    </row>
    <row r="290" customFormat="false" ht="15" hidden="false" customHeight="false" outlineLevel="0" collapsed="false">
      <c r="A290" s="64" t="n">
        <v>288</v>
      </c>
      <c r="B290" s="65" t="s">
        <v>12</v>
      </c>
      <c r="C290" s="79"/>
      <c r="D290" s="79"/>
      <c r="E290" s="50"/>
      <c r="F290" s="44"/>
      <c r="G290" s="44"/>
      <c r="H290" s="44"/>
      <c r="I290" s="44"/>
      <c r="J290" s="44"/>
      <c r="K290" s="44"/>
      <c r="L290" s="44"/>
      <c r="M290" s="44"/>
      <c r="N290" s="44"/>
      <c r="O290" s="44"/>
      <c r="P290" s="44"/>
      <c r="Q290" s="44"/>
      <c r="R290" s="44"/>
      <c r="S290" s="44"/>
      <c r="T290" s="44"/>
      <c r="U290" s="44"/>
      <c r="V290" s="44"/>
      <c r="W290" s="44"/>
      <c r="X290" s="67" t="n">
        <f aca="false">F290</f>
        <v>0</v>
      </c>
      <c r="Y290" s="67" t="n">
        <f aca="false">I290</f>
        <v>0</v>
      </c>
      <c r="Z290" s="67" t="n">
        <f aca="false">L290</f>
        <v>0</v>
      </c>
      <c r="AA290" s="67" t="n">
        <f aca="false">O290</f>
        <v>0</v>
      </c>
      <c r="AB290" s="67" t="n">
        <f aca="false">R290</f>
        <v>0</v>
      </c>
      <c r="AC290" s="67" t="n">
        <f aca="false">U290</f>
        <v>0</v>
      </c>
      <c r="AD290" s="68" t="n">
        <f aca="false">G290</f>
        <v>0</v>
      </c>
      <c r="AE290" s="68" t="n">
        <f aca="false">J290</f>
        <v>0</v>
      </c>
      <c r="AF290" s="68" t="n">
        <f aca="false">M290</f>
        <v>0</v>
      </c>
      <c r="AG290" s="68" t="n">
        <f aca="false">P290</f>
        <v>0</v>
      </c>
      <c r="AH290" s="68" t="n">
        <f aca="false">S290</f>
        <v>0</v>
      </c>
      <c r="AI290" s="68" t="n">
        <f aca="false">V290</f>
        <v>0</v>
      </c>
      <c r="AJ290" s="69" t="n">
        <f aca="false">H290</f>
        <v>0</v>
      </c>
      <c r="AK290" s="69" t="n">
        <f aca="false">K290</f>
        <v>0</v>
      </c>
      <c r="AL290" s="69" t="n">
        <f aca="false">N290</f>
        <v>0</v>
      </c>
      <c r="AM290" s="69" t="n">
        <f aca="false">Q290</f>
        <v>0</v>
      </c>
      <c r="AN290" s="69" t="n">
        <f aca="false">T290</f>
        <v>0</v>
      </c>
      <c r="AO290" s="69" t="n">
        <f aca="false">W290</f>
        <v>0</v>
      </c>
      <c r="AP290" s="70" t="n">
        <f aca="false">IFERROR(LARGE(AD290:AI290,1),0)</f>
        <v>0</v>
      </c>
      <c r="AQ290" s="70" t="n">
        <f aca="false">IFERROR(LARGE(AD290:AI290,2),0)</f>
        <v>0</v>
      </c>
      <c r="AR290" s="70" t="n">
        <f aca="false">IFERROR(LARGE(AD290:AI290,3),0)</f>
        <v>0</v>
      </c>
      <c r="AS290" s="70" t="n">
        <f aca="false">IFERROR(LARGE(AD290:AI290,4),0)</f>
        <v>0</v>
      </c>
      <c r="AT290" s="70" t="n">
        <f aca="false">IFERROR(LARGE(AD290:AI290,5),0)</f>
        <v>0</v>
      </c>
      <c r="AU290" s="71" t="n">
        <f aca="false">IFERROR(INDEX(X290:AC290,SMALL(IF(AD290:AI290=AV290,COLUMN(AD290:AI290)-COLUMN(AD290)+1),COUNTIF(AP290:AP290,AV290))),0)</f>
        <v>0</v>
      </c>
      <c r="AV290" s="71" t="n">
        <f aca="false">IFERROR(LARGE(AD290:AI290,1),0)</f>
        <v>0</v>
      </c>
      <c r="AW290" s="71" t="n">
        <f aca="false">IFERROR(INDEX(AJ290:AO290,SMALL(IF(AD290:AI290=AV290,COLUMN(AD290:AI290)-COLUMN(AD290)+1),COUNTIF(AP290:AP290,AV290))),0)</f>
        <v>0</v>
      </c>
      <c r="AX290" s="72" t="n">
        <f aca="false">IFERROR(INDEX(X290:AC290,SMALL(IF(AD290:AI290=AY290,COLUMN(AD290:AI290)-COLUMN(AD290)+1),COUNTIF(AP290:AQ290,AY290))),0)</f>
        <v>0</v>
      </c>
      <c r="AY290" s="72" t="n">
        <f aca="false">IFERROR(LARGE(AD290:AI290,2),0)</f>
        <v>0</v>
      </c>
      <c r="AZ290" s="73" t="n">
        <f aca="false">IFERROR(INDEX(AJ290:AO290,SMALL(IF(AD290:AI290=AY290,COLUMN(AD290:AI290)-COLUMN(AD290)+1),COUNTIF(AP290:AQ290,AY290))),0)</f>
        <v>0</v>
      </c>
      <c r="BA290" s="74" t="n">
        <f aca="false">IFERROR(INDEX(X290:AC290,SMALL(IF(AD290:AI290=BB290,COLUMN(AD290:AI290)-COLUMN(AD290)+1),COUNTIF(AP290:AR290,BB290))),0)</f>
        <v>0</v>
      </c>
      <c r="BB290" s="74" t="n">
        <f aca="false">IFERROR(LARGE(AD290:AI290,3),0)</f>
        <v>0</v>
      </c>
      <c r="BC290" s="74" t="n">
        <f aca="false">IFERROR(INDEX(AJ290:AO290,SMALL(IF(AD290:AI290=BB290,COLUMN(AD290:AI290)-COLUMN(AD290)+1),COUNTIF(AP290:AR290,BB290))),0)</f>
        <v>0</v>
      </c>
      <c r="BD290" s="75" t="n">
        <f aca="false">IFERROR(INDEX(X290:AC290,SMALL(IF(AD290:AI290=BE290,COLUMN(AD290:AI290)-COLUMN(AD290)+1),COUNTIF(AP290:AS290,BE290))),0)</f>
        <v>0</v>
      </c>
      <c r="BE290" s="75" t="n">
        <f aca="false">IFERROR(LARGE(AD290:AI290,4),0)</f>
        <v>0</v>
      </c>
      <c r="BF290" s="75" t="n">
        <f aca="false">IFERROR(INDEX(AJ290:AO290,SMALL(IF(AD290:AI290=BE290,COLUMN(AD290:AI290)-COLUMN(AD290)+1),COUNTIF(AP290:AS290,BE290))),0)</f>
        <v>0</v>
      </c>
      <c r="BG290" s="76" t="n">
        <f aca="false">IFERROR(INDEX(X290:AC290,SMALL(IF(AD290:AI290=BH290,COLUMN(AD290:AI290)-COLUMN(AD290)+1),COUNTIF(AP290:AT290,BH290))),0)</f>
        <v>0</v>
      </c>
      <c r="BH290" s="76" t="n">
        <f aca="false">IFERROR(LARGE(AD290:AI290,5),0)</f>
        <v>0</v>
      </c>
      <c r="BI290" s="76" t="n">
        <f aca="false">IFERROR(INDEX(AJ290:AO290,SMALL(IF(AD290:AI290=BH290,COLUMN(AD290:AI290)-COLUMN(AD290)+1),COUNTIF(AP290:AT290,BH290))),0)</f>
        <v>0</v>
      </c>
      <c r="BJ290" s="77" t="n">
        <f aca="false">IF(COUNTIF(AD290:AI290,0)=0,IF(COUNTIFS(AD290:AI290,"*F*")=0,SUM(LARGE(AD290:AI290,{1,2,3,4,5})),IF(COUNTIFS(AD290:AI290,"*F*")=1,SUM(LARGE(AD290:AI290,{1,2,3,4,5})),IF(COUNTIFS(AD290:AI290,"*F*")=2,"C",IF(COUNTIFS(AD290:AI290,"*F*")&gt;2,"F")))),IF(COUNTIFS(AD290:AH290,"*F*")=0,SUM(AD290:AH290),IF(COUNTIFS(AD290:AH290,"*F*")=1,"C",IF(COUNTIFS(AD290:AH290,"*F*")&gt;=2,"F"))))</f>
        <v>0</v>
      </c>
      <c r="BK290" s="78" t="n">
        <f aca="false">IFERROR(BJ290/5,BJ290)</f>
        <v>0</v>
      </c>
    </row>
    <row r="291" customFormat="false" ht="15" hidden="false" customHeight="false" outlineLevel="0" collapsed="false">
      <c r="A291" s="64" t="n">
        <v>289</v>
      </c>
      <c r="B291" s="65" t="s">
        <v>12</v>
      </c>
      <c r="C291" s="79"/>
      <c r="D291" s="79"/>
      <c r="E291" s="50"/>
      <c r="F291" s="44"/>
      <c r="G291" s="44"/>
      <c r="H291" s="44"/>
      <c r="I291" s="44"/>
      <c r="J291" s="44"/>
      <c r="K291" s="44"/>
      <c r="L291" s="44"/>
      <c r="M291" s="44"/>
      <c r="N291" s="44"/>
      <c r="O291" s="44"/>
      <c r="P291" s="44"/>
      <c r="Q291" s="44"/>
      <c r="R291" s="44"/>
      <c r="S291" s="44"/>
      <c r="T291" s="44"/>
      <c r="U291" s="44"/>
      <c r="V291" s="44"/>
      <c r="W291" s="44"/>
      <c r="X291" s="67" t="n">
        <f aca="false">F291</f>
        <v>0</v>
      </c>
      <c r="Y291" s="67" t="n">
        <f aca="false">I291</f>
        <v>0</v>
      </c>
      <c r="Z291" s="67" t="n">
        <f aca="false">L291</f>
        <v>0</v>
      </c>
      <c r="AA291" s="67" t="n">
        <f aca="false">O291</f>
        <v>0</v>
      </c>
      <c r="AB291" s="67" t="n">
        <f aca="false">R291</f>
        <v>0</v>
      </c>
      <c r="AC291" s="67" t="n">
        <f aca="false">U291</f>
        <v>0</v>
      </c>
      <c r="AD291" s="68" t="n">
        <f aca="false">G291</f>
        <v>0</v>
      </c>
      <c r="AE291" s="68" t="n">
        <f aca="false">J291</f>
        <v>0</v>
      </c>
      <c r="AF291" s="68" t="n">
        <f aca="false">M291</f>
        <v>0</v>
      </c>
      <c r="AG291" s="68" t="n">
        <f aca="false">P291</f>
        <v>0</v>
      </c>
      <c r="AH291" s="68" t="n">
        <f aca="false">S291</f>
        <v>0</v>
      </c>
      <c r="AI291" s="68" t="n">
        <f aca="false">V291</f>
        <v>0</v>
      </c>
      <c r="AJ291" s="69" t="n">
        <f aca="false">H291</f>
        <v>0</v>
      </c>
      <c r="AK291" s="69" t="n">
        <f aca="false">K291</f>
        <v>0</v>
      </c>
      <c r="AL291" s="69" t="n">
        <f aca="false">N291</f>
        <v>0</v>
      </c>
      <c r="AM291" s="69" t="n">
        <f aca="false">Q291</f>
        <v>0</v>
      </c>
      <c r="AN291" s="69" t="n">
        <f aca="false">T291</f>
        <v>0</v>
      </c>
      <c r="AO291" s="69" t="n">
        <f aca="false">W291</f>
        <v>0</v>
      </c>
      <c r="AP291" s="70" t="n">
        <f aca="false">IFERROR(LARGE(AD291:AI291,1),0)</f>
        <v>0</v>
      </c>
      <c r="AQ291" s="70" t="n">
        <f aca="false">IFERROR(LARGE(AD291:AI291,2),0)</f>
        <v>0</v>
      </c>
      <c r="AR291" s="70" t="n">
        <f aca="false">IFERROR(LARGE(AD291:AI291,3),0)</f>
        <v>0</v>
      </c>
      <c r="AS291" s="70" t="n">
        <f aca="false">IFERROR(LARGE(AD291:AI291,4),0)</f>
        <v>0</v>
      </c>
      <c r="AT291" s="70" t="n">
        <f aca="false">IFERROR(LARGE(AD291:AI291,5),0)</f>
        <v>0</v>
      </c>
      <c r="AU291" s="71" t="n">
        <f aca="false">IFERROR(INDEX(X291:AC291,SMALL(IF(AD291:AI291=AV291,COLUMN(AD291:AI291)-COLUMN(AD291)+1),COUNTIF(AP291:AP291,AV291))),0)</f>
        <v>0</v>
      </c>
      <c r="AV291" s="71" t="n">
        <f aca="false">IFERROR(LARGE(AD291:AI291,1),0)</f>
        <v>0</v>
      </c>
      <c r="AW291" s="71" t="n">
        <f aca="false">IFERROR(INDEX(AJ291:AO291,SMALL(IF(AD291:AI291=AV291,COLUMN(AD291:AI291)-COLUMN(AD291)+1),COUNTIF(AP291:AP291,AV291))),0)</f>
        <v>0</v>
      </c>
      <c r="AX291" s="72" t="n">
        <f aca="false">IFERROR(INDEX(X291:AC291,SMALL(IF(AD291:AI291=AY291,COLUMN(AD291:AI291)-COLUMN(AD291)+1),COUNTIF(AP291:AQ291,AY291))),0)</f>
        <v>0</v>
      </c>
      <c r="AY291" s="72" t="n">
        <f aca="false">IFERROR(LARGE(AD291:AI291,2),0)</f>
        <v>0</v>
      </c>
      <c r="AZ291" s="73" t="n">
        <f aca="false">IFERROR(INDEX(AJ291:AO291,SMALL(IF(AD291:AI291=AY291,COLUMN(AD291:AI291)-COLUMN(AD291)+1),COUNTIF(AP291:AQ291,AY291))),0)</f>
        <v>0</v>
      </c>
      <c r="BA291" s="74" t="n">
        <f aca="false">IFERROR(INDEX(X291:AC291,SMALL(IF(AD291:AI291=BB291,COLUMN(AD291:AI291)-COLUMN(AD291)+1),COUNTIF(AP291:AR291,BB291))),0)</f>
        <v>0</v>
      </c>
      <c r="BB291" s="74" t="n">
        <f aca="false">IFERROR(LARGE(AD291:AI291,3),0)</f>
        <v>0</v>
      </c>
      <c r="BC291" s="74" t="n">
        <f aca="false">IFERROR(INDEX(AJ291:AO291,SMALL(IF(AD291:AI291=BB291,COLUMN(AD291:AI291)-COLUMN(AD291)+1),COUNTIF(AP291:AR291,BB291))),0)</f>
        <v>0</v>
      </c>
      <c r="BD291" s="75" t="n">
        <f aca="false">IFERROR(INDEX(X291:AC291,SMALL(IF(AD291:AI291=BE291,COLUMN(AD291:AI291)-COLUMN(AD291)+1),COUNTIF(AP291:AS291,BE291))),0)</f>
        <v>0</v>
      </c>
      <c r="BE291" s="75" t="n">
        <f aca="false">IFERROR(LARGE(AD291:AI291,4),0)</f>
        <v>0</v>
      </c>
      <c r="BF291" s="75" t="n">
        <f aca="false">IFERROR(INDEX(AJ291:AO291,SMALL(IF(AD291:AI291=BE291,COLUMN(AD291:AI291)-COLUMN(AD291)+1),COUNTIF(AP291:AS291,BE291))),0)</f>
        <v>0</v>
      </c>
      <c r="BG291" s="76" t="n">
        <f aca="false">IFERROR(INDEX(X291:AC291,SMALL(IF(AD291:AI291=BH291,COLUMN(AD291:AI291)-COLUMN(AD291)+1),COUNTIF(AP291:AT291,BH291))),0)</f>
        <v>0</v>
      </c>
      <c r="BH291" s="76" t="n">
        <f aca="false">IFERROR(LARGE(AD291:AI291,5),0)</f>
        <v>0</v>
      </c>
      <c r="BI291" s="76" t="n">
        <f aca="false">IFERROR(INDEX(AJ291:AO291,SMALL(IF(AD291:AI291=BH291,COLUMN(AD291:AI291)-COLUMN(AD291)+1),COUNTIF(AP291:AT291,BH291))),0)</f>
        <v>0</v>
      </c>
      <c r="BJ291" s="77" t="n">
        <f aca="false">IF(COUNTIF(AD291:AI291,0)=0,IF(COUNTIFS(AD291:AI291,"*F*")=0,SUM(LARGE(AD291:AI291,{1,2,3,4,5})),IF(COUNTIFS(AD291:AI291,"*F*")=1,SUM(LARGE(AD291:AI291,{1,2,3,4,5})),IF(COUNTIFS(AD291:AI291,"*F*")=2,"C",IF(COUNTIFS(AD291:AI291,"*F*")&gt;2,"F")))),IF(COUNTIFS(AD291:AH291,"*F*")=0,SUM(AD291:AH291),IF(COUNTIFS(AD291:AH291,"*F*")=1,"C",IF(COUNTIFS(AD291:AH291,"*F*")&gt;=2,"F"))))</f>
        <v>0</v>
      </c>
      <c r="BK291" s="78" t="n">
        <f aca="false">IFERROR(BJ291/5,BJ291)</f>
        <v>0</v>
      </c>
    </row>
    <row r="292" customFormat="false" ht="15" hidden="false" customHeight="false" outlineLevel="0" collapsed="false">
      <c r="A292" s="64" t="n">
        <v>290</v>
      </c>
      <c r="B292" s="65" t="s">
        <v>12</v>
      </c>
      <c r="C292" s="79"/>
      <c r="D292" s="79"/>
      <c r="E292" s="50"/>
      <c r="F292" s="44"/>
      <c r="G292" s="44"/>
      <c r="H292" s="44"/>
      <c r="I292" s="44"/>
      <c r="J292" s="44"/>
      <c r="K292" s="44"/>
      <c r="L292" s="44"/>
      <c r="M292" s="44"/>
      <c r="N292" s="44"/>
      <c r="O292" s="44"/>
      <c r="P292" s="44"/>
      <c r="Q292" s="44"/>
      <c r="R292" s="44"/>
      <c r="S292" s="44"/>
      <c r="T292" s="44"/>
      <c r="U292" s="44"/>
      <c r="V292" s="44"/>
      <c r="W292" s="44"/>
      <c r="X292" s="67" t="n">
        <f aca="false">F292</f>
        <v>0</v>
      </c>
      <c r="Y292" s="67" t="n">
        <f aca="false">I292</f>
        <v>0</v>
      </c>
      <c r="Z292" s="67" t="n">
        <f aca="false">L292</f>
        <v>0</v>
      </c>
      <c r="AA292" s="67" t="n">
        <f aca="false">O292</f>
        <v>0</v>
      </c>
      <c r="AB292" s="67" t="n">
        <f aca="false">R292</f>
        <v>0</v>
      </c>
      <c r="AC292" s="67" t="n">
        <f aca="false">U292</f>
        <v>0</v>
      </c>
      <c r="AD292" s="68" t="n">
        <f aca="false">G292</f>
        <v>0</v>
      </c>
      <c r="AE292" s="68" t="n">
        <f aca="false">J292</f>
        <v>0</v>
      </c>
      <c r="AF292" s="68" t="n">
        <f aca="false">M292</f>
        <v>0</v>
      </c>
      <c r="AG292" s="68" t="n">
        <f aca="false">P292</f>
        <v>0</v>
      </c>
      <c r="AH292" s="68" t="n">
        <f aca="false">S292</f>
        <v>0</v>
      </c>
      <c r="AI292" s="68" t="n">
        <f aca="false">V292</f>
        <v>0</v>
      </c>
      <c r="AJ292" s="69" t="n">
        <f aca="false">H292</f>
        <v>0</v>
      </c>
      <c r="AK292" s="69" t="n">
        <f aca="false">K292</f>
        <v>0</v>
      </c>
      <c r="AL292" s="69" t="n">
        <f aca="false">N292</f>
        <v>0</v>
      </c>
      <c r="AM292" s="69" t="n">
        <f aca="false">Q292</f>
        <v>0</v>
      </c>
      <c r="AN292" s="69" t="n">
        <f aca="false">T292</f>
        <v>0</v>
      </c>
      <c r="AO292" s="69" t="n">
        <f aca="false">W292</f>
        <v>0</v>
      </c>
      <c r="AP292" s="70" t="n">
        <f aca="false">IFERROR(LARGE(AD292:AI292,1),0)</f>
        <v>0</v>
      </c>
      <c r="AQ292" s="70" t="n">
        <f aca="false">IFERROR(LARGE(AD292:AI292,2),0)</f>
        <v>0</v>
      </c>
      <c r="AR292" s="70" t="n">
        <f aca="false">IFERROR(LARGE(AD292:AI292,3),0)</f>
        <v>0</v>
      </c>
      <c r="AS292" s="70" t="n">
        <f aca="false">IFERROR(LARGE(AD292:AI292,4),0)</f>
        <v>0</v>
      </c>
      <c r="AT292" s="70" t="n">
        <f aca="false">IFERROR(LARGE(AD292:AI292,5),0)</f>
        <v>0</v>
      </c>
      <c r="AU292" s="71" t="n">
        <f aca="false">IFERROR(INDEX(X292:AC292,SMALL(IF(AD292:AI292=AV292,COLUMN(AD292:AI292)-COLUMN(AD292)+1),COUNTIF(AP292:AP292,AV292))),0)</f>
        <v>0</v>
      </c>
      <c r="AV292" s="71" t="n">
        <f aca="false">IFERROR(LARGE(AD292:AI292,1),0)</f>
        <v>0</v>
      </c>
      <c r="AW292" s="71" t="n">
        <f aca="false">IFERROR(INDEX(AJ292:AO292,SMALL(IF(AD292:AI292=AV292,COLUMN(AD292:AI292)-COLUMN(AD292)+1),COUNTIF(AP292:AP292,AV292))),0)</f>
        <v>0</v>
      </c>
      <c r="AX292" s="72" t="n">
        <f aca="false">IFERROR(INDEX(X292:AC292,SMALL(IF(AD292:AI292=AY292,COLUMN(AD292:AI292)-COLUMN(AD292)+1),COUNTIF(AP292:AQ292,AY292))),0)</f>
        <v>0</v>
      </c>
      <c r="AY292" s="72" t="n">
        <f aca="false">IFERROR(LARGE(AD292:AI292,2),0)</f>
        <v>0</v>
      </c>
      <c r="AZ292" s="73" t="n">
        <f aca="false">IFERROR(INDEX(AJ292:AO292,SMALL(IF(AD292:AI292=AY292,COLUMN(AD292:AI292)-COLUMN(AD292)+1),COUNTIF(AP292:AQ292,AY292))),0)</f>
        <v>0</v>
      </c>
      <c r="BA292" s="74" t="n">
        <f aca="false">IFERROR(INDEX(X292:AC292,SMALL(IF(AD292:AI292=BB292,COLUMN(AD292:AI292)-COLUMN(AD292)+1),COUNTIF(AP292:AR292,BB292))),0)</f>
        <v>0</v>
      </c>
      <c r="BB292" s="74" t="n">
        <f aca="false">IFERROR(LARGE(AD292:AI292,3),0)</f>
        <v>0</v>
      </c>
      <c r="BC292" s="74" t="n">
        <f aca="false">IFERROR(INDEX(AJ292:AO292,SMALL(IF(AD292:AI292=BB292,COLUMN(AD292:AI292)-COLUMN(AD292)+1),COUNTIF(AP292:AR292,BB292))),0)</f>
        <v>0</v>
      </c>
      <c r="BD292" s="75" t="n">
        <f aca="false">IFERROR(INDEX(X292:AC292,SMALL(IF(AD292:AI292=BE292,COLUMN(AD292:AI292)-COLUMN(AD292)+1),COUNTIF(AP292:AS292,BE292))),0)</f>
        <v>0</v>
      </c>
      <c r="BE292" s="75" t="n">
        <f aca="false">IFERROR(LARGE(AD292:AI292,4),0)</f>
        <v>0</v>
      </c>
      <c r="BF292" s="75" t="n">
        <f aca="false">IFERROR(INDEX(AJ292:AO292,SMALL(IF(AD292:AI292=BE292,COLUMN(AD292:AI292)-COLUMN(AD292)+1),COUNTIF(AP292:AS292,BE292))),0)</f>
        <v>0</v>
      </c>
      <c r="BG292" s="76" t="n">
        <f aca="false">IFERROR(INDEX(X292:AC292,SMALL(IF(AD292:AI292=BH292,COLUMN(AD292:AI292)-COLUMN(AD292)+1),COUNTIF(AP292:AT292,BH292))),0)</f>
        <v>0</v>
      </c>
      <c r="BH292" s="76" t="n">
        <f aca="false">IFERROR(LARGE(AD292:AI292,5),0)</f>
        <v>0</v>
      </c>
      <c r="BI292" s="76" t="n">
        <f aca="false">IFERROR(INDEX(AJ292:AO292,SMALL(IF(AD292:AI292=BH292,COLUMN(AD292:AI292)-COLUMN(AD292)+1),COUNTIF(AP292:AT292,BH292))),0)</f>
        <v>0</v>
      </c>
      <c r="BJ292" s="77" t="n">
        <f aca="false">IF(COUNTIF(AD292:AI292,0)=0,IF(COUNTIFS(AD292:AI292,"*F*")=0,SUM(LARGE(AD292:AI292,{1,2,3,4,5})),IF(COUNTIFS(AD292:AI292,"*F*")=1,SUM(LARGE(AD292:AI292,{1,2,3,4,5})),IF(COUNTIFS(AD292:AI292,"*F*")=2,"C",IF(COUNTIFS(AD292:AI292,"*F*")&gt;2,"F")))),IF(COUNTIFS(AD292:AH292,"*F*")=0,SUM(AD292:AH292),IF(COUNTIFS(AD292:AH292,"*F*")=1,"C",IF(COUNTIFS(AD292:AH292,"*F*")&gt;=2,"F"))))</f>
        <v>0</v>
      </c>
      <c r="BK292" s="78" t="n">
        <f aca="false">IFERROR(BJ292/5,BJ292)</f>
        <v>0</v>
      </c>
    </row>
    <row r="293" customFormat="false" ht="15" hidden="false" customHeight="false" outlineLevel="0" collapsed="false">
      <c r="A293" s="64" t="n">
        <v>291</v>
      </c>
      <c r="B293" s="65" t="s">
        <v>12</v>
      </c>
      <c r="C293" s="79"/>
      <c r="D293" s="79"/>
      <c r="E293" s="50"/>
      <c r="F293" s="44"/>
      <c r="G293" s="44"/>
      <c r="H293" s="44"/>
      <c r="I293" s="44"/>
      <c r="J293" s="44"/>
      <c r="K293" s="44"/>
      <c r="L293" s="44"/>
      <c r="M293" s="44"/>
      <c r="N293" s="44"/>
      <c r="O293" s="44"/>
      <c r="P293" s="44"/>
      <c r="Q293" s="44"/>
      <c r="R293" s="44"/>
      <c r="S293" s="44"/>
      <c r="T293" s="44"/>
      <c r="U293" s="44"/>
      <c r="V293" s="44"/>
      <c r="W293" s="44"/>
      <c r="X293" s="67" t="n">
        <f aca="false">F293</f>
        <v>0</v>
      </c>
      <c r="Y293" s="67" t="n">
        <f aca="false">I293</f>
        <v>0</v>
      </c>
      <c r="Z293" s="67" t="n">
        <f aca="false">L293</f>
        <v>0</v>
      </c>
      <c r="AA293" s="67" t="n">
        <f aca="false">O293</f>
        <v>0</v>
      </c>
      <c r="AB293" s="67" t="n">
        <f aca="false">R293</f>
        <v>0</v>
      </c>
      <c r="AC293" s="67" t="n">
        <f aca="false">U293</f>
        <v>0</v>
      </c>
      <c r="AD293" s="68" t="n">
        <f aca="false">G293</f>
        <v>0</v>
      </c>
      <c r="AE293" s="68" t="n">
        <f aca="false">J293</f>
        <v>0</v>
      </c>
      <c r="AF293" s="68" t="n">
        <f aca="false">M293</f>
        <v>0</v>
      </c>
      <c r="AG293" s="68" t="n">
        <f aca="false">P293</f>
        <v>0</v>
      </c>
      <c r="AH293" s="68" t="n">
        <f aca="false">S293</f>
        <v>0</v>
      </c>
      <c r="AI293" s="68" t="n">
        <f aca="false">V293</f>
        <v>0</v>
      </c>
      <c r="AJ293" s="69" t="n">
        <f aca="false">H293</f>
        <v>0</v>
      </c>
      <c r="AK293" s="69" t="n">
        <f aca="false">K293</f>
        <v>0</v>
      </c>
      <c r="AL293" s="69" t="n">
        <f aca="false">N293</f>
        <v>0</v>
      </c>
      <c r="AM293" s="69" t="n">
        <f aca="false">Q293</f>
        <v>0</v>
      </c>
      <c r="AN293" s="69" t="n">
        <f aca="false">T293</f>
        <v>0</v>
      </c>
      <c r="AO293" s="69" t="n">
        <f aca="false">W293</f>
        <v>0</v>
      </c>
      <c r="AP293" s="70" t="n">
        <f aca="false">IFERROR(LARGE(AD293:AI293,1),0)</f>
        <v>0</v>
      </c>
      <c r="AQ293" s="70" t="n">
        <f aca="false">IFERROR(LARGE(AD293:AI293,2),0)</f>
        <v>0</v>
      </c>
      <c r="AR293" s="70" t="n">
        <f aca="false">IFERROR(LARGE(AD293:AI293,3),0)</f>
        <v>0</v>
      </c>
      <c r="AS293" s="70" t="n">
        <f aca="false">IFERROR(LARGE(AD293:AI293,4),0)</f>
        <v>0</v>
      </c>
      <c r="AT293" s="70" t="n">
        <f aca="false">IFERROR(LARGE(AD293:AI293,5),0)</f>
        <v>0</v>
      </c>
      <c r="AU293" s="71" t="n">
        <f aca="false">IFERROR(INDEX(X293:AC293,SMALL(IF(AD293:AI293=AV293,COLUMN(AD293:AI293)-COLUMN(AD293)+1),COUNTIF(AP293:AP293,AV293))),0)</f>
        <v>0</v>
      </c>
      <c r="AV293" s="71" t="n">
        <f aca="false">IFERROR(LARGE(AD293:AI293,1),0)</f>
        <v>0</v>
      </c>
      <c r="AW293" s="71" t="n">
        <f aca="false">IFERROR(INDEX(AJ293:AO293,SMALL(IF(AD293:AI293=AV293,COLUMN(AD293:AI293)-COLUMN(AD293)+1),COUNTIF(AP293:AP293,AV293))),0)</f>
        <v>0</v>
      </c>
      <c r="AX293" s="72" t="n">
        <f aca="false">IFERROR(INDEX(X293:AC293,SMALL(IF(AD293:AI293=AY293,COLUMN(AD293:AI293)-COLUMN(AD293)+1),COUNTIF(AP293:AQ293,AY293))),0)</f>
        <v>0</v>
      </c>
      <c r="AY293" s="72" t="n">
        <f aca="false">IFERROR(LARGE(AD293:AI293,2),0)</f>
        <v>0</v>
      </c>
      <c r="AZ293" s="73" t="n">
        <f aca="false">IFERROR(INDEX(AJ293:AO293,SMALL(IF(AD293:AI293=AY293,COLUMN(AD293:AI293)-COLUMN(AD293)+1),COUNTIF(AP293:AQ293,AY293))),0)</f>
        <v>0</v>
      </c>
      <c r="BA293" s="74" t="n">
        <f aca="false">IFERROR(INDEX(X293:AC293,SMALL(IF(AD293:AI293=BB293,COLUMN(AD293:AI293)-COLUMN(AD293)+1),COUNTIF(AP293:AR293,BB293))),0)</f>
        <v>0</v>
      </c>
      <c r="BB293" s="74" t="n">
        <f aca="false">IFERROR(LARGE(AD293:AI293,3),0)</f>
        <v>0</v>
      </c>
      <c r="BC293" s="74" t="n">
        <f aca="false">IFERROR(INDEX(AJ293:AO293,SMALL(IF(AD293:AI293=BB293,COLUMN(AD293:AI293)-COLUMN(AD293)+1),COUNTIF(AP293:AR293,BB293))),0)</f>
        <v>0</v>
      </c>
      <c r="BD293" s="75" t="n">
        <f aca="false">IFERROR(INDEX(X293:AC293,SMALL(IF(AD293:AI293=BE293,COLUMN(AD293:AI293)-COLUMN(AD293)+1),COUNTIF(AP293:AS293,BE293))),0)</f>
        <v>0</v>
      </c>
      <c r="BE293" s="75" t="n">
        <f aca="false">IFERROR(LARGE(AD293:AI293,4),0)</f>
        <v>0</v>
      </c>
      <c r="BF293" s="75" t="n">
        <f aca="false">IFERROR(INDEX(AJ293:AO293,SMALL(IF(AD293:AI293=BE293,COLUMN(AD293:AI293)-COLUMN(AD293)+1),COUNTIF(AP293:AS293,BE293))),0)</f>
        <v>0</v>
      </c>
      <c r="BG293" s="76" t="n">
        <f aca="false">IFERROR(INDEX(X293:AC293,SMALL(IF(AD293:AI293=BH293,COLUMN(AD293:AI293)-COLUMN(AD293)+1),COUNTIF(AP293:AT293,BH293))),0)</f>
        <v>0</v>
      </c>
      <c r="BH293" s="76" t="n">
        <f aca="false">IFERROR(LARGE(AD293:AI293,5),0)</f>
        <v>0</v>
      </c>
      <c r="BI293" s="76" t="n">
        <f aca="false">IFERROR(INDEX(AJ293:AO293,SMALL(IF(AD293:AI293=BH293,COLUMN(AD293:AI293)-COLUMN(AD293)+1),COUNTIF(AP293:AT293,BH293))),0)</f>
        <v>0</v>
      </c>
      <c r="BJ293" s="77" t="n">
        <f aca="false">IF(COUNTIF(AD293:AI293,0)=0,IF(COUNTIFS(AD293:AI293,"*F*")=0,SUM(LARGE(AD293:AI293,{1,2,3,4,5})),IF(COUNTIFS(AD293:AI293,"*F*")=1,SUM(LARGE(AD293:AI293,{1,2,3,4,5})),IF(COUNTIFS(AD293:AI293,"*F*")=2,"C",IF(COUNTIFS(AD293:AI293,"*F*")&gt;2,"F")))),IF(COUNTIFS(AD293:AH293,"*F*")=0,SUM(AD293:AH293),IF(COUNTIFS(AD293:AH293,"*F*")=1,"C",IF(COUNTIFS(AD293:AH293,"*F*")&gt;=2,"F"))))</f>
        <v>0</v>
      </c>
      <c r="BK293" s="78" t="n">
        <f aca="false">IFERROR(BJ293/5,BJ293)</f>
        <v>0</v>
      </c>
    </row>
    <row r="294" customFormat="false" ht="15" hidden="false" customHeight="false" outlineLevel="0" collapsed="false">
      <c r="A294" s="64" t="n">
        <v>292</v>
      </c>
      <c r="B294" s="65" t="s">
        <v>12</v>
      </c>
      <c r="C294" s="79"/>
      <c r="D294" s="79"/>
      <c r="E294" s="50"/>
      <c r="F294" s="44"/>
      <c r="G294" s="44"/>
      <c r="H294" s="44"/>
      <c r="I294" s="44"/>
      <c r="J294" s="44"/>
      <c r="K294" s="44"/>
      <c r="L294" s="44"/>
      <c r="M294" s="44"/>
      <c r="N294" s="44"/>
      <c r="O294" s="44"/>
      <c r="P294" s="44"/>
      <c r="Q294" s="44"/>
      <c r="R294" s="44"/>
      <c r="S294" s="44"/>
      <c r="T294" s="44"/>
      <c r="U294" s="44"/>
      <c r="V294" s="44"/>
      <c r="W294" s="44"/>
      <c r="X294" s="67" t="n">
        <f aca="false">F294</f>
        <v>0</v>
      </c>
      <c r="Y294" s="67" t="n">
        <f aca="false">I294</f>
        <v>0</v>
      </c>
      <c r="Z294" s="67" t="n">
        <f aca="false">L294</f>
        <v>0</v>
      </c>
      <c r="AA294" s="67" t="n">
        <f aca="false">O294</f>
        <v>0</v>
      </c>
      <c r="AB294" s="67" t="n">
        <f aca="false">R294</f>
        <v>0</v>
      </c>
      <c r="AC294" s="67" t="n">
        <f aca="false">U294</f>
        <v>0</v>
      </c>
      <c r="AD294" s="68" t="n">
        <f aca="false">G294</f>
        <v>0</v>
      </c>
      <c r="AE294" s="68" t="n">
        <f aca="false">J294</f>
        <v>0</v>
      </c>
      <c r="AF294" s="68" t="n">
        <f aca="false">M294</f>
        <v>0</v>
      </c>
      <c r="AG294" s="68" t="n">
        <f aca="false">P294</f>
        <v>0</v>
      </c>
      <c r="AH294" s="68" t="n">
        <f aca="false">S294</f>
        <v>0</v>
      </c>
      <c r="AI294" s="68" t="n">
        <f aca="false">V294</f>
        <v>0</v>
      </c>
      <c r="AJ294" s="69" t="n">
        <f aca="false">H294</f>
        <v>0</v>
      </c>
      <c r="AK294" s="69" t="n">
        <f aca="false">K294</f>
        <v>0</v>
      </c>
      <c r="AL294" s="69" t="n">
        <f aca="false">N294</f>
        <v>0</v>
      </c>
      <c r="AM294" s="69" t="n">
        <f aca="false">Q294</f>
        <v>0</v>
      </c>
      <c r="AN294" s="69" t="n">
        <f aca="false">T294</f>
        <v>0</v>
      </c>
      <c r="AO294" s="69" t="n">
        <f aca="false">W294</f>
        <v>0</v>
      </c>
      <c r="AP294" s="70" t="n">
        <f aca="false">IFERROR(LARGE(AD294:AI294,1),0)</f>
        <v>0</v>
      </c>
      <c r="AQ294" s="70" t="n">
        <f aca="false">IFERROR(LARGE(AD294:AI294,2),0)</f>
        <v>0</v>
      </c>
      <c r="AR294" s="70" t="n">
        <f aca="false">IFERROR(LARGE(AD294:AI294,3),0)</f>
        <v>0</v>
      </c>
      <c r="AS294" s="70" t="n">
        <f aca="false">IFERROR(LARGE(AD294:AI294,4),0)</f>
        <v>0</v>
      </c>
      <c r="AT294" s="70" t="n">
        <f aca="false">IFERROR(LARGE(AD294:AI294,5),0)</f>
        <v>0</v>
      </c>
      <c r="AU294" s="71" t="n">
        <f aca="false">IFERROR(INDEX(X294:AC294,SMALL(IF(AD294:AI294=AV294,COLUMN(AD294:AI294)-COLUMN(AD294)+1),COUNTIF(AP294:AP294,AV294))),0)</f>
        <v>0</v>
      </c>
      <c r="AV294" s="71" t="n">
        <f aca="false">IFERROR(LARGE(AD294:AI294,1),0)</f>
        <v>0</v>
      </c>
      <c r="AW294" s="71" t="n">
        <f aca="false">IFERROR(INDEX(AJ294:AO294,SMALL(IF(AD294:AI294=AV294,COLUMN(AD294:AI294)-COLUMN(AD294)+1),COUNTIF(AP294:AP294,AV294))),0)</f>
        <v>0</v>
      </c>
      <c r="AX294" s="72" t="n">
        <f aca="false">IFERROR(INDEX(X294:AC294,SMALL(IF(AD294:AI294=AY294,COLUMN(AD294:AI294)-COLUMN(AD294)+1),COUNTIF(AP294:AQ294,AY294))),0)</f>
        <v>0</v>
      </c>
      <c r="AY294" s="72" t="n">
        <f aca="false">IFERROR(LARGE(AD294:AI294,2),0)</f>
        <v>0</v>
      </c>
      <c r="AZ294" s="73" t="n">
        <f aca="false">IFERROR(INDEX(AJ294:AO294,SMALL(IF(AD294:AI294=AY294,COLUMN(AD294:AI294)-COLUMN(AD294)+1),COUNTIF(AP294:AQ294,AY294))),0)</f>
        <v>0</v>
      </c>
      <c r="BA294" s="74" t="n">
        <f aca="false">IFERROR(INDEX(X294:AC294,SMALL(IF(AD294:AI294=BB294,COLUMN(AD294:AI294)-COLUMN(AD294)+1),COUNTIF(AP294:AR294,BB294))),0)</f>
        <v>0</v>
      </c>
      <c r="BB294" s="74" t="n">
        <f aca="false">IFERROR(LARGE(AD294:AI294,3),0)</f>
        <v>0</v>
      </c>
      <c r="BC294" s="74" t="n">
        <f aca="false">IFERROR(INDEX(AJ294:AO294,SMALL(IF(AD294:AI294=BB294,COLUMN(AD294:AI294)-COLUMN(AD294)+1),COUNTIF(AP294:AR294,BB294))),0)</f>
        <v>0</v>
      </c>
      <c r="BD294" s="75" t="n">
        <f aca="false">IFERROR(INDEX(X294:AC294,SMALL(IF(AD294:AI294=BE294,COLUMN(AD294:AI294)-COLUMN(AD294)+1),COUNTIF(AP294:AS294,BE294))),0)</f>
        <v>0</v>
      </c>
      <c r="BE294" s="75" t="n">
        <f aca="false">IFERROR(LARGE(AD294:AI294,4),0)</f>
        <v>0</v>
      </c>
      <c r="BF294" s="75" t="n">
        <f aca="false">IFERROR(INDEX(AJ294:AO294,SMALL(IF(AD294:AI294=BE294,COLUMN(AD294:AI294)-COLUMN(AD294)+1),COUNTIF(AP294:AS294,BE294))),0)</f>
        <v>0</v>
      </c>
      <c r="BG294" s="76" t="n">
        <f aca="false">IFERROR(INDEX(X294:AC294,SMALL(IF(AD294:AI294=BH294,COLUMN(AD294:AI294)-COLUMN(AD294)+1),COUNTIF(AP294:AT294,BH294))),0)</f>
        <v>0</v>
      </c>
      <c r="BH294" s="76" t="n">
        <f aca="false">IFERROR(LARGE(AD294:AI294,5),0)</f>
        <v>0</v>
      </c>
      <c r="BI294" s="76" t="n">
        <f aca="false">IFERROR(INDEX(AJ294:AO294,SMALL(IF(AD294:AI294=BH294,COLUMN(AD294:AI294)-COLUMN(AD294)+1),COUNTIF(AP294:AT294,BH294))),0)</f>
        <v>0</v>
      </c>
      <c r="BJ294" s="77" t="n">
        <f aca="false">IF(COUNTIF(AD294:AI294,0)=0,IF(COUNTIFS(AD294:AI294,"*F*")=0,SUM(LARGE(AD294:AI294,{1,2,3,4,5})),IF(COUNTIFS(AD294:AI294,"*F*")=1,SUM(LARGE(AD294:AI294,{1,2,3,4,5})),IF(COUNTIFS(AD294:AI294,"*F*")=2,"C",IF(COUNTIFS(AD294:AI294,"*F*")&gt;2,"F")))),IF(COUNTIFS(AD294:AH294,"*F*")=0,SUM(AD294:AH294),IF(COUNTIFS(AD294:AH294,"*F*")=1,"C",IF(COUNTIFS(AD294:AH294,"*F*")&gt;=2,"F"))))</f>
        <v>0</v>
      </c>
      <c r="BK294" s="78" t="n">
        <f aca="false">IFERROR(BJ294/5,BJ294)</f>
        <v>0</v>
      </c>
    </row>
    <row r="295" customFormat="false" ht="15" hidden="false" customHeight="false" outlineLevel="0" collapsed="false">
      <c r="A295" s="64" t="n">
        <v>293</v>
      </c>
      <c r="B295" s="65" t="s">
        <v>12</v>
      </c>
      <c r="C295" s="80"/>
      <c r="D295" s="80"/>
      <c r="E295" s="80"/>
      <c r="F295" s="81"/>
      <c r="G295" s="81"/>
      <c r="H295" s="81"/>
      <c r="I295" s="82"/>
      <c r="J295" s="82"/>
      <c r="K295" s="80"/>
      <c r="L295" s="81"/>
      <c r="M295" s="81"/>
      <c r="N295" s="81"/>
      <c r="O295" s="81"/>
      <c r="P295" s="81"/>
      <c r="Q295" s="81"/>
      <c r="R295" s="81"/>
      <c r="S295" s="81"/>
      <c r="T295" s="81"/>
      <c r="U295" s="80"/>
      <c r="V295" s="80"/>
      <c r="W295" s="80"/>
      <c r="X295" s="67" t="n">
        <f aca="false">F295</f>
        <v>0</v>
      </c>
      <c r="Y295" s="67" t="n">
        <f aca="false">I295</f>
        <v>0</v>
      </c>
      <c r="Z295" s="67" t="n">
        <f aca="false">L295</f>
        <v>0</v>
      </c>
      <c r="AA295" s="67" t="n">
        <f aca="false">O295</f>
        <v>0</v>
      </c>
      <c r="AB295" s="67" t="n">
        <f aca="false">R295</f>
        <v>0</v>
      </c>
      <c r="AC295" s="67" t="n">
        <f aca="false">U295</f>
        <v>0</v>
      </c>
      <c r="AD295" s="68" t="n">
        <f aca="false">G295</f>
        <v>0</v>
      </c>
      <c r="AE295" s="68" t="n">
        <f aca="false">J295</f>
        <v>0</v>
      </c>
      <c r="AF295" s="68" t="n">
        <f aca="false">M295</f>
        <v>0</v>
      </c>
      <c r="AG295" s="68" t="n">
        <f aca="false">P295</f>
        <v>0</v>
      </c>
      <c r="AH295" s="68" t="n">
        <f aca="false">S295</f>
        <v>0</v>
      </c>
      <c r="AI295" s="68" t="n">
        <f aca="false">V295</f>
        <v>0</v>
      </c>
      <c r="AJ295" s="69" t="n">
        <f aca="false">H295</f>
        <v>0</v>
      </c>
      <c r="AK295" s="69" t="n">
        <f aca="false">K295</f>
        <v>0</v>
      </c>
      <c r="AL295" s="69" t="n">
        <f aca="false">N295</f>
        <v>0</v>
      </c>
      <c r="AM295" s="69" t="n">
        <f aca="false">Q295</f>
        <v>0</v>
      </c>
      <c r="AN295" s="69" t="n">
        <f aca="false">T295</f>
        <v>0</v>
      </c>
      <c r="AO295" s="69" t="n">
        <f aca="false">W295</f>
        <v>0</v>
      </c>
      <c r="AP295" s="70" t="n">
        <f aca="false">IFERROR(LARGE(AD295:AI295,1),0)</f>
        <v>0</v>
      </c>
      <c r="AQ295" s="70" t="n">
        <f aca="false">IFERROR(LARGE(AD295:AI295,2),0)</f>
        <v>0</v>
      </c>
      <c r="AR295" s="70" t="n">
        <f aca="false">IFERROR(LARGE(AD295:AI295,3),0)</f>
        <v>0</v>
      </c>
      <c r="AS295" s="70" t="n">
        <f aca="false">IFERROR(LARGE(AD295:AI295,4),0)</f>
        <v>0</v>
      </c>
      <c r="AT295" s="70" t="n">
        <f aca="false">IFERROR(LARGE(AD295:AI295,5),0)</f>
        <v>0</v>
      </c>
      <c r="AU295" s="71" t="n">
        <f aca="false">IFERROR(INDEX(X295:AC295,SMALL(IF(AD295:AI295=AV295,COLUMN(AD295:AI295)-COLUMN(AD295)+1),COUNTIF(AP295:AP295,AV295))),0)</f>
        <v>0</v>
      </c>
      <c r="AV295" s="71" t="n">
        <f aca="false">IFERROR(LARGE(AD295:AI295,1),0)</f>
        <v>0</v>
      </c>
      <c r="AW295" s="71" t="n">
        <f aca="false">IFERROR(INDEX(AJ295:AO295,SMALL(IF(AD295:AI295=AV295,COLUMN(AD295:AI295)-COLUMN(AD295)+1),COUNTIF(AP295:AP295,AV295))),0)</f>
        <v>0</v>
      </c>
      <c r="AX295" s="72" t="n">
        <f aca="false">IFERROR(INDEX(X295:AC295,SMALL(IF(AD295:AI295=AY295,COLUMN(AD295:AI295)-COLUMN(AD295)+1),COUNTIF(AP295:AQ295,AY295))),0)</f>
        <v>0</v>
      </c>
      <c r="AY295" s="72" t="n">
        <f aca="false">IFERROR(LARGE(AD295:AI295,2),0)</f>
        <v>0</v>
      </c>
      <c r="AZ295" s="73" t="n">
        <f aca="false">IFERROR(INDEX(AJ295:AO295,SMALL(IF(AD295:AI295=AY295,COLUMN(AD295:AI295)-COLUMN(AD295)+1),COUNTIF(AP295:AQ295,AY295))),0)</f>
        <v>0</v>
      </c>
      <c r="BA295" s="74" t="n">
        <f aca="false">IFERROR(INDEX(X295:AC295,SMALL(IF(AD295:AI295=BB295,COLUMN(AD295:AI295)-COLUMN(AD295)+1),COUNTIF(AP295:AR295,BB295))),0)</f>
        <v>0</v>
      </c>
      <c r="BB295" s="74" t="n">
        <f aca="false">IFERROR(LARGE(AD295:AI295,3),0)</f>
        <v>0</v>
      </c>
      <c r="BC295" s="74" t="n">
        <f aca="false">IFERROR(INDEX(AJ295:AO295,SMALL(IF(AD295:AI295=BB295,COLUMN(AD295:AI295)-COLUMN(AD295)+1),COUNTIF(AP295:AR295,BB295))),0)</f>
        <v>0</v>
      </c>
      <c r="BD295" s="75" t="n">
        <f aca="false">IFERROR(INDEX(X295:AC295,SMALL(IF(AD295:AI295=BE295,COLUMN(AD295:AI295)-COLUMN(AD295)+1),COUNTIF(AP295:AS295,BE295))),0)</f>
        <v>0</v>
      </c>
      <c r="BE295" s="75" t="n">
        <f aca="false">IFERROR(LARGE(AD295:AI295,4),0)</f>
        <v>0</v>
      </c>
      <c r="BF295" s="75" t="n">
        <f aca="false">IFERROR(INDEX(AJ295:AO295,SMALL(IF(AD295:AI295=BE295,COLUMN(AD295:AI295)-COLUMN(AD295)+1),COUNTIF(AP295:AS295,BE295))),0)</f>
        <v>0</v>
      </c>
      <c r="BG295" s="76" t="n">
        <f aca="false">IFERROR(INDEX(X295:AC295,SMALL(IF(AD295:AI295=BH295,COLUMN(AD295:AI295)-COLUMN(AD295)+1),COUNTIF(AP295:AT295,BH295))),0)</f>
        <v>0</v>
      </c>
      <c r="BH295" s="76" t="n">
        <f aca="false">IFERROR(LARGE(AD295:AI295,5),0)</f>
        <v>0</v>
      </c>
      <c r="BI295" s="76" t="n">
        <f aca="false">IFERROR(INDEX(AJ295:AO295,SMALL(IF(AD295:AI295=BH295,COLUMN(AD295:AI295)-COLUMN(AD295)+1),COUNTIF(AP295:AT295,BH295))),0)</f>
        <v>0</v>
      </c>
      <c r="BJ295" s="77" t="n">
        <f aca="false">IF(COUNTIF(AD295:AI295,0)=0,IF(COUNTIFS(AD295:AI295,"*F*")=0,SUM(LARGE(AD295:AI295,{1,2,3,4,5})),IF(COUNTIFS(AD295:AI295,"*F*")=1,SUM(LARGE(AD295:AI295,{1,2,3,4,5})),IF(COUNTIFS(AD295:AI295,"*F*")=2,"C",IF(COUNTIFS(AD295:AI295,"*F*")&gt;2,"F")))),IF(COUNTIFS(AD295:AH295,"*F*")=0,SUM(AD295:AH295),IF(COUNTIFS(AD295:AH295,"*F*")=1,"C",IF(COUNTIFS(AD295:AH295,"*F*")&gt;=2,"F"))))</f>
        <v>0</v>
      </c>
      <c r="BK295" s="78" t="n">
        <f aca="false">IFERROR(BJ295/5,BJ295)</f>
        <v>0</v>
      </c>
    </row>
    <row r="296" customFormat="false" ht="15" hidden="false" customHeight="false" outlineLevel="0" collapsed="false">
      <c r="A296" s="64" t="n">
        <v>294</v>
      </c>
      <c r="B296" s="65" t="s">
        <v>12</v>
      </c>
      <c r="C296" s="80"/>
      <c r="D296" s="80"/>
      <c r="E296" s="80"/>
      <c r="F296" s="81"/>
      <c r="G296" s="81"/>
      <c r="H296" s="81"/>
      <c r="I296" s="82"/>
      <c r="J296" s="82"/>
      <c r="K296" s="80"/>
      <c r="L296" s="81"/>
      <c r="M296" s="81"/>
      <c r="N296" s="81"/>
      <c r="O296" s="81"/>
      <c r="P296" s="81"/>
      <c r="Q296" s="81"/>
      <c r="R296" s="81"/>
      <c r="S296" s="81"/>
      <c r="T296" s="81"/>
      <c r="U296" s="80"/>
      <c r="V296" s="80"/>
      <c r="W296" s="80"/>
      <c r="X296" s="67" t="n">
        <f aca="false">F296</f>
        <v>0</v>
      </c>
      <c r="Y296" s="67" t="n">
        <f aca="false">I296</f>
        <v>0</v>
      </c>
      <c r="Z296" s="67" t="n">
        <f aca="false">L296</f>
        <v>0</v>
      </c>
      <c r="AA296" s="67" t="n">
        <f aca="false">O296</f>
        <v>0</v>
      </c>
      <c r="AB296" s="67" t="n">
        <f aca="false">R296</f>
        <v>0</v>
      </c>
      <c r="AC296" s="67" t="n">
        <f aca="false">U296</f>
        <v>0</v>
      </c>
      <c r="AD296" s="68" t="n">
        <f aca="false">G296</f>
        <v>0</v>
      </c>
      <c r="AE296" s="68" t="n">
        <f aca="false">J296</f>
        <v>0</v>
      </c>
      <c r="AF296" s="68" t="n">
        <f aca="false">M296</f>
        <v>0</v>
      </c>
      <c r="AG296" s="68" t="n">
        <f aca="false">P296</f>
        <v>0</v>
      </c>
      <c r="AH296" s="68" t="n">
        <f aca="false">S296</f>
        <v>0</v>
      </c>
      <c r="AI296" s="68" t="n">
        <f aca="false">V296</f>
        <v>0</v>
      </c>
      <c r="AJ296" s="69" t="n">
        <f aca="false">H296</f>
        <v>0</v>
      </c>
      <c r="AK296" s="69" t="n">
        <f aca="false">K296</f>
        <v>0</v>
      </c>
      <c r="AL296" s="69" t="n">
        <f aca="false">N296</f>
        <v>0</v>
      </c>
      <c r="AM296" s="69" t="n">
        <f aca="false">Q296</f>
        <v>0</v>
      </c>
      <c r="AN296" s="69" t="n">
        <f aca="false">T296</f>
        <v>0</v>
      </c>
      <c r="AO296" s="69" t="n">
        <f aca="false">W296</f>
        <v>0</v>
      </c>
      <c r="AP296" s="70" t="n">
        <f aca="false">IFERROR(LARGE(AD296:AI296,1),0)</f>
        <v>0</v>
      </c>
      <c r="AQ296" s="70" t="n">
        <f aca="false">IFERROR(LARGE(AD296:AI296,2),0)</f>
        <v>0</v>
      </c>
      <c r="AR296" s="70" t="n">
        <f aca="false">IFERROR(LARGE(AD296:AI296,3),0)</f>
        <v>0</v>
      </c>
      <c r="AS296" s="70" t="n">
        <f aca="false">IFERROR(LARGE(AD296:AI296,4),0)</f>
        <v>0</v>
      </c>
      <c r="AT296" s="70" t="n">
        <f aca="false">IFERROR(LARGE(AD296:AI296,5),0)</f>
        <v>0</v>
      </c>
      <c r="AU296" s="71" t="n">
        <f aca="false">IFERROR(INDEX(X296:AC296,SMALL(IF(AD296:AI296=AV296,COLUMN(AD296:AI296)-COLUMN(AD296)+1),COUNTIF(AP296:AP296,AV296))),0)</f>
        <v>0</v>
      </c>
      <c r="AV296" s="71" t="n">
        <f aca="false">IFERROR(LARGE(AD296:AI296,1),0)</f>
        <v>0</v>
      </c>
      <c r="AW296" s="71" t="n">
        <f aca="false">IFERROR(INDEX(AJ296:AO296,SMALL(IF(AD296:AI296=AV296,COLUMN(AD296:AI296)-COLUMN(AD296)+1),COUNTIF(AP296:AP296,AV296))),0)</f>
        <v>0</v>
      </c>
      <c r="AX296" s="72" t="n">
        <f aca="false">IFERROR(INDEX(X296:AC296,SMALL(IF(AD296:AI296=AY296,COLUMN(AD296:AI296)-COLUMN(AD296)+1),COUNTIF(AP296:AQ296,AY296))),0)</f>
        <v>0</v>
      </c>
      <c r="AY296" s="72" t="n">
        <f aca="false">IFERROR(LARGE(AD296:AI296,2),0)</f>
        <v>0</v>
      </c>
      <c r="AZ296" s="73" t="n">
        <f aca="false">IFERROR(INDEX(AJ296:AO296,SMALL(IF(AD296:AI296=AY296,COLUMN(AD296:AI296)-COLUMN(AD296)+1),COUNTIF(AP296:AQ296,AY296))),0)</f>
        <v>0</v>
      </c>
      <c r="BA296" s="74" t="n">
        <f aca="false">IFERROR(INDEX(X296:AC296,SMALL(IF(AD296:AI296=BB296,COLUMN(AD296:AI296)-COLUMN(AD296)+1),COUNTIF(AP296:AR296,BB296))),0)</f>
        <v>0</v>
      </c>
      <c r="BB296" s="74" t="n">
        <f aca="false">IFERROR(LARGE(AD296:AI296,3),0)</f>
        <v>0</v>
      </c>
      <c r="BC296" s="74" t="n">
        <f aca="false">IFERROR(INDEX(AJ296:AO296,SMALL(IF(AD296:AI296=BB296,COLUMN(AD296:AI296)-COLUMN(AD296)+1),COUNTIF(AP296:AR296,BB296))),0)</f>
        <v>0</v>
      </c>
      <c r="BD296" s="75" t="n">
        <f aca="false">IFERROR(INDEX(X296:AC296,SMALL(IF(AD296:AI296=BE296,COLUMN(AD296:AI296)-COLUMN(AD296)+1),COUNTIF(AP296:AS296,BE296))),0)</f>
        <v>0</v>
      </c>
      <c r="BE296" s="75" t="n">
        <f aca="false">IFERROR(LARGE(AD296:AI296,4),0)</f>
        <v>0</v>
      </c>
      <c r="BF296" s="75" t="n">
        <f aca="false">IFERROR(INDEX(AJ296:AO296,SMALL(IF(AD296:AI296=BE296,COLUMN(AD296:AI296)-COLUMN(AD296)+1),COUNTIF(AP296:AS296,BE296))),0)</f>
        <v>0</v>
      </c>
      <c r="BG296" s="76" t="n">
        <f aca="false">IFERROR(INDEX(X296:AC296,SMALL(IF(AD296:AI296=BH296,COLUMN(AD296:AI296)-COLUMN(AD296)+1),COUNTIF(AP296:AT296,BH296))),0)</f>
        <v>0</v>
      </c>
      <c r="BH296" s="76" t="n">
        <f aca="false">IFERROR(LARGE(AD296:AI296,5),0)</f>
        <v>0</v>
      </c>
      <c r="BI296" s="76" t="n">
        <f aca="false">IFERROR(INDEX(AJ296:AO296,SMALL(IF(AD296:AI296=BH296,COLUMN(AD296:AI296)-COLUMN(AD296)+1),COUNTIF(AP296:AT296,BH296))),0)</f>
        <v>0</v>
      </c>
      <c r="BJ296" s="77" t="n">
        <f aca="false">IF(COUNTIF(AD296:AI296,0)=0,IF(COUNTIFS(AD296:AI296,"*F*")=0,SUM(LARGE(AD296:AI296,{1,2,3,4,5})),IF(COUNTIFS(AD296:AI296,"*F*")=1,SUM(LARGE(AD296:AI296,{1,2,3,4,5})),IF(COUNTIFS(AD296:AI296,"*F*")=2,"C",IF(COUNTIFS(AD296:AI296,"*F*")&gt;2,"F")))),IF(COUNTIFS(AD296:AH296,"*F*")=0,SUM(AD296:AH296),IF(COUNTIFS(AD296:AH296,"*F*")=1,"C",IF(COUNTIFS(AD296:AH296,"*F*")&gt;=2,"F"))))</f>
        <v>0</v>
      </c>
      <c r="BK296" s="78" t="n">
        <f aca="false">IFERROR(BJ296/5,BJ296)</f>
        <v>0</v>
      </c>
    </row>
    <row r="297" customFormat="false" ht="15" hidden="false" customHeight="false" outlineLevel="0" collapsed="false">
      <c r="A297" s="64" t="n">
        <v>295</v>
      </c>
      <c r="B297" s="65" t="s">
        <v>12</v>
      </c>
      <c r="C297" s="80"/>
      <c r="D297" s="80"/>
      <c r="E297" s="80"/>
      <c r="F297" s="81"/>
      <c r="G297" s="81"/>
      <c r="H297" s="81"/>
      <c r="I297" s="82"/>
      <c r="J297" s="82"/>
      <c r="K297" s="80"/>
      <c r="L297" s="81"/>
      <c r="M297" s="81"/>
      <c r="N297" s="81"/>
      <c r="O297" s="81"/>
      <c r="P297" s="81"/>
      <c r="Q297" s="81"/>
      <c r="R297" s="81"/>
      <c r="S297" s="81"/>
      <c r="T297" s="81"/>
      <c r="U297" s="80"/>
      <c r="V297" s="80"/>
      <c r="W297" s="80"/>
      <c r="X297" s="67" t="n">
        <f aca="false">F297</f>
        <v>0</v>
      </c>
      <c r="Y297" s="67" t="n">
        <f aca="false">I297</f>
        <v>0</v>
      </c>
      <c r="Z297" s="67" t="n">
        <f aca="false">L297</f>
        <v>0</v>
      </c>
      <c r="AA297" s="67" t="n">
        <f aca="false">O297</f>
        <v>0</v>
      </c>
      <c r="AB297" s="67" t="n">
        <f aca="false">R297</f>
        <v>0</v>
      </c>
      <c r="AC297" s="67" t="n">
        <f aca="false">U297</f>
        <v>0</v>
      </c>
      <c r="AD297" s="68" t="n">
        <f aca="false">G297</f>
        <v>0</v>
      </c>
      <c r="AE297" s="68" t="n">
        <f aca="false">J297</f>
        <v>0</v>
      </c>
      <c r="AF297" s="68" t="n">
        <f aca="false">M297</f>
        <v>0</v>
      </c>
      <c r="AG297" s="68" t="n">
        <f aca="false">P297</f>
        <v>0</v>
      </c>
      <c r="AH297" s="68" t="n">
        <f aca="false">S297</f>
        <v>0</v>
      </c>
      <c r="AI297" s="68" t="n">
        <f aca="false">V297</f>
        <v>0</v>
      </c>
      <c r="AJ297" s="69" t="n">
        <f aca="false">H297</f>
        <v>0</v>
      </c>
      <c r="AK297" s="69" t="n">
        <f aca="false">K297</f>
        <v>0</v>
      </c>
      <c r="AL297" s="69" t="n">
        <f aca="false">N297</f>
        <v>0</v>
      </c>
      <c r="AM297" s="69" t="n">
        <f aca="false">Q297</f>
        <v>0</v>
      </c>
      <c r="AN297" s="69" t="n">
        <f aca="false">T297</f>
        <v>0</v>
      </c>
      <c r="AO297" s="69" t="n">
        <f aca="false">W297</f>
        <v>0</v>
      </c>
      <c r="AP297" s="70" t="n">
        <f aca="false">IFERROR(LARGE(AD297:AI297,1),0)</f>
        <v>0</v>
      </c>
      <c r="AQ297" s="70" t="n">
        <f aca="false">IFERROR(LARGE(AD297:AI297,2),0)</f>
        <v>0</v>
      </c>
      <c r="AR297" s="70" t="n">
        <f aca="false">IFERROR(LARGE(AD297:AI297,3),0)</f>
        <v>0</v>
      </c>
      <c r="AS297" s="70" t="n">
        <f aca="false">IFERROR(LARGE(AD297:AI297,4),0)</f>
        <v>0</v>
      </c>
      <c r="AT297" s="70" t="n">
        <f aca="false">IFERROR(LARGE(AD297:AI297,5),0)</f>
        <v>0</v>
      </c>
      <c r="AU297" s="71" t="n">
        <f aca="false">IFERROR(INDEX(X297:AC297,SMALL(IF(AD297:AI297=AV297,COLUMN(AD297:AI297)-COLUMN(AD297)+1),COUNTIF(AP297:AP297,AV297))),0)</f>
        <v>0</v>
      </c>
      <c r="AV297" s="71" t="n">
        <f aca="false">IFERROR(LARGE(AD297:AI297,1),0)</f>
        <v>0</v>
      </c>
      <c r="AW297" s="71" t="n">
        <f aca="false">IFERROR(INDEX(AJ297:AO297,SMALL(IF(AD297:AI297=AV297,COLUMN(AD297:AI297)-COLUMN(AD297)+1),COUNTIF(AP297:AP297,AV297))),0)</f>
        <v>0</v>
      </c>
      <c r="AX297" s="72" t="n">
        <f aca="false">IFERROR(INDEX(X297:AC297,SMALL(IF(AD297:AI297=AY297,COLUMN(AD297:AI297)-COLUMN(AD297)+1),COUNTIF(AP297:AQ297,AY297))),0)</f>
        <v>0</v>
      </c>
      <c r="AY297" s="72" t="n">
        <f aca="false">IFERROR(LARGE(AD297:AI297,2),0)</f>
        <v>0</v>
      </c>
      <c r="AZ297" s="73" t="n">
        <f aca="false">IFERROR(INDEX(AJ297:AO297,SMALL(IF(AD297:AI297=AY297,COLUMN(AD297:AI297)-COLUMN(AD297)+1),COUNTIF(AP297:AQ297,AY297))),0)</f>
        <v>0</v>
      </c>
      <c r="BA297" s="74" t="n">
        <f aca="false">IFERROR(INDEX(X297:AC297,SMALL(IF(AD297:AI297=BB297,COLUMN(AD297:AI297)-COLUMN(AD297)+1),COUNTIF(AP297:AR297,BB297))),0)</f>
        <v>0</v>
      </c>
      <c r="BB297" s="74" t="n">
        <f aca="false">IFERROR(LARGE(AD297:AI297,3),0)</f>
        <v>0</v>
      </c>
      <c r="BC297" s="74" t="n">
        <f aca="false">IFERROR(INDEX(AJ297:AO297,SMALL(IF(AD297:AI297=BB297,COLUMN(AD297:AI297)-COLUMN(AD297)+1),COUNTIF(AP297:AR297,BB297))),0)</f>
        <v>0</v>
      </c>
      <c r="BD297" s="75" t="n">
        <f aca="false">IFERROR(INDEX(X297:AC297,SMALL(IF(AD297:AI297=BE297,COLUMN(AD297:AI297)-COLUMN(AD297)+1),COUNTIF(AP297:AS297,BE297))),0)</f>
        <v>0</v>
      </c>
      <c r="BE297" s="75" t="n">
        <f aca="false">IFERROR(LARGE(AD297:AI297,4),0)</f>
        <v>0</v>
      </c>
      <c r="BF297" s="75" t="n">
        <f aca="false">IFERROR(INDEX(AJ297:AO297,SMALL(IF(AD297:AI297=BE297,COLUMN(AD297:AI297)-COLUMN(AD297)+1),COUNTIF(AP297:AS297,BE297))),0)</f>
        <v>0</v>
      </c>
      <c r="BG297" s="76" t="n">
        <f aca="false">IFERROR(INDEX(X297:AC297,SMALL(IF(AD297:AI297=BH297,COLUMN(AD297:AI297)-COLUMN(AD297)+1),COUNTIF(AP297:AT297,BH297))),0)</f>
        <v>0</v>
      </c>
      <c r="BH297" s="76" t="n">
        <f aca="false">IFERROR(LARGE(AD297:AI297,5),0)</f>
        <v>0</v>
      </c>
      <c r="BI297" s="76" t="n">
        <f aca="false">IFERROR(INDEX(AJ297:AO297,SMALL(IF(AD297:AI297=BH297,COLUMN(AD297:AI297)-COLUMN(AD297)+1),COUNTIF(AP297:AT297,BH297))),0)</f>
        <v>0</v>
      </c>
      <c r="BJ297" s="77" t="n">
        <f aca="false">IF(COUNTIF(AD297:AI297,0)=0,IF(COUNTIFS(AD297:AI297,"*F*")=0,SUM(LARGE(AD297:AI297,{1,2,3,4,5})),IF(COUNTIFS(AD297:AI297,"*F*")=1,SUM(LARGE(AD297:AI297,{1,2,3,4,5})),IF(COUNTIFS(AD297:AI297,"*F*")=2,"C",IF(COUNTIFS(AD297:AI297,"*F*")&gt;2,"F")))),IF(COUNTIFS(AD297:AH297,"*F*")=0,SUM(AD297:AH297),IF(COUNTIFS(AD297:AH297,"*F*")=1,"C",IF(COUNTIFS(AD297:AH297,"*F*")&gt;=2,"F"))))</f>
        <v>0</v>
      </c>
      <c r="BK297" s="78" t="n">
        <f aca="false">IFERROR(BJ297/5,BJ297)</f>
        <v>0</v>
      </c>
    </row>
    <row r="298" customFormat="false" ht="15" hidden="false" customHeight="false" outlineLevel="0" collapsed="false">
      <c r="A298" s="64" t="n">
        <v>296</v>
      </c>
      <c r="B298" s="65" t="s">
        <v>12</v>
      </c>
      <c r="C298" s="80"/>
      <c r="D298" s="80"/>
      <c r="E298" s="80"/>
      <c r="F298" s="81"/>
      <c r="G298" s="81"/>
      <c r="H298" s="81"/>
      <c r="I298" s="82"/>
      <c r="J298" s="82"/>
      <c r="K298" s="80"/>
      <c r="L298" s="81"/>
      <c r="M298" s="81"/>
      <c r="N298" s="81"/>
      <c r="O298" s="81"/>
      <c r="P298" s="81"/>
      <c r="Q298" s="81"/>
      <c r="R298" s="81"/>
      <c r="S298" s="81"/>
      <c r="T298" s="81"/>
      <c r="U298" s="80"/>
      <c r="V298" s="80"/>
      <c r="W298" s="80"/>
      <c r="X298" s="67" t="n">
        <f aca="false">F298</f>
        <v>0</v>
      </c>
      <c r="Y298" s="67" t="n">
        <f aca="false">I298</f>
        <v>0</v>
      </c>
      <c r="Z298" s="67" t="n">
        <f aca="false">L298</f>
        <v>0</v>
      </c>
      <c r="AA298" s="67" t="n">
        <f aca="false">O298</f>
        <v>0</v>
      </c>
      <c r="AB298" s="67" t="n">
        <f aca="false">R298</f>
        <v>0</v>
      </c>
      <c r="AC298" s="67" t="n">
        <f aca="false">U298</f>
        <v>0</v>
      </c>
      <c r="AD298" s="68" t="n">
        <f aca="false">G298</f>
        <v>0</v>
      </c>
      <c r="AE298" s="68" t="n">
        <f aca="false">J298</f>
        <v>0</v>
      </c>
      <c r="AF298" s="68" t="n">
        <f aca="false">M298</f>
        <v>0</v>
      </c>
      <c r="AG298" s="68" t="n">
        <f aca="false">P298</f>
        <v>0</v>
      </c>
      <c r="AH298" s="68" t="n">
        <f aca="false">S298</f>
        <v>0</v>
      </c>
      <c r="AI298" s="68" t="n">
        <f aca="false">V298</f>
        <v>0</v>
      </c>
      <c r="AJ298" s="69" t="n">
        <f aca="false">H298</f>
        <v>0</v>
      </c>
      <c r="AK298" s="69" t="n">
        <f aca="false">K298</f>
        <v>0</v>
      </c>
      <c r="AL298" s="69" t="n">
        <f aca="false">N298</f>
        <v>0</v>
      </c>
      <c r="AM298" s="69" t="n">
        <f aca="false">Q298</f>
        <v>0</v>
      </c>
      <c r="AN298" s="69" t="n">
        <f aca="false">T298</f>
        <v>0</v>
      </c>
      <c r="AO298" s="69" t="n">
        <f aca="false">W298</f>
        <v>0</v>
      </c>
      <c r="AP298" s="70" t="n">
        <f aca="false">IFERROR(LARGE(AD298:AI298,1),0)</f>
        <v>0</v>
      </c>
      <c r="AQ298" s="70" t="n">
        <f aca="false">IFERROR(LARGE(AD298:AI298,2),0)</f>
        <v>0</v>
      </c>
      <c r="AR298" s="70" t="n">
        <f aca="false">IFERROR(LARGE(AD298:AI298,3),0)</f>
        <v>0</v>
      </c>
      <c r="AS298" s="70" t="n">
        <f aca="false">IFERROR(LARGE(AD298:AI298,4),0)</f>
        <v>0</v>
      </c>
      <c r="AT298" s="70" t="n">
        <f aca="false">IFERROR(LARGE(AD298:AI298,5),0)</f>
        <v>0</v>
      </c>
      <c r="AU298" s="71" t="n">
        <f aca="false">IFERROR(INDEX(X298:AC298,SMALL(IF(AD298:AI298=AV298,COLUMN(AD298:AI298)-COLUMN(AD298)+1),COUNTIF(AP298:AP298,AV298))),0)</f>
        <v>0</v>
      </c>
      <c r="AV298" s="71" t="n">
        <f aca="false">IFERROR(LARGE(AD298:AI298,1),0)</f>
        <v>0</v>
      </c>
      <c r="AW298" s="71" t="n">
        <f aca="false">IFERROR(INDEX(AJ298:AO298,SMALL(IF(AD298:AI298=AV298,COLUMN(AD298:AI298)-COLUMN(AD298)+1),COUNTIF(AP298:AP298,AV298))),0)</f>
        <v>0</v>
      </c>
      <c r="AX298" s="72" t="n">
        <f aca="false">IFERROR(INDEX(X298:AC298,SMALL(IF(AD298:AI298=AY298,COLUMN(AD298:AI298)-COLUMN(AD298)+1),COUNTIF(AP298:AQ298,AY298))),0)</f>
        <v>0</v>
      </c>
      <c r="AY298" s="72" t="n">
        <f aca="false">IFERROR(LARGE(AD298:AI298,2),0)</f>
        <v>0</v>
      </c>
      <c r="AZ298" s="73" t="n">
        <f aca="false">IFERROR(INDEX(AJ298:AO298,SMALL(IF(AD298:AI298=AY298,COLUMN(AD298:AI298)-COLUMN(AD298)+1),COUNTIF(AP298:AQ298,AY298))),0)</f>
        <v>0</v>
      </c>
      <c r="BA298" s="74" t="n">
        <f aca="false">IFERROR(INDEX(X298:AC298,SMALL(IF(AD298:AI298=BB298,COLUMN(AD298:AI298)-COLUMN(AD298)+1),COUNTIF(AP298:AR298,BB298))),0)</f>
        <v>0</v>
      </c>
      <c r="BB298" s="74" t="n">
        <f aca="false">IFERROR(LARGE(AD298:AI298,3),0)</f>
        <v>0</v>
      </c>
      <c r="BC298" s="74" t="n">
        <f aca="false">IFERROR(INDEX(AJ298:AO298,SMALL(IF(AD298:AI298=BB298,COLUMN(AD298:AI298)-COLUMN(AD298)+1),COUNTIF(AP298:AR298,BB298))),0)</f>
        <v>0</v>
      </c>
      <c r="BD298" s="75" t="n">
        <f aca="false">IFERROR(INDEX(X298:AC298,SMALL(IF(AD298:AI298=BE298,COLUMN(AD298:AI298)-COLUMN(AD298)+1),COUNTIF(AP298:AS298,BE298))),0)</f>
        <v>0</v>
      </c>
      <c r="BE298" s="75" t="n">
        <f aca="false">IFERROR(LARGE(AD298:AI298,4),0)</f>
        <v>0</v>
      </c>
      <c r="BF298" s="75" t="n">
        <f aca="false">IFERROR(INDEX(AJ298:AO298,SMALL(IF(AD298:AI298=BE298,COLUMN(AD298:AI298)-COLUMN(AD298)+1),COUNTIF(AP298:AS298,BE298))),0)</f>
        <v>0</v>
      </c>
      <c r="BG298" s="76" t="n">
        <f aca="false">IFERROR(INDEX(X298:AC298,SMALL(IF(AD298:AI298=BH298,COLUMN(AD298:AI298)-COLUMN(AD298)+1),COUNTIF(AP298:AT298,BH298))),0)</f>
        <v>0</v>
      </c>
      <c r="BH298" s="76" t="n">
        <f aca="false">IFERROR(LARGE(AD298:AI298,5),0)</f>
        <v>0</v>
      </c>
      <c r="BI298" s="76" t="n">
        <f aca="false">IFERROR(INDEX(AJ298:AO298,SMALL(IF(AD298:AI298=BH298,COLUMN(AD298:AI298)-COLUMN(AD298)+1),COUNTIF(AP298:AT298,BH298))),0)</f>
        <v>0</v>
      </c>
      <c r="BJ298" s="77" t="n">
        <f aca="false">IF(COUNTIF(AD298:AI298,0)=0,IF(COUNTIFS(AD298:AI298,"*F*")=0,SUM(LARGE(AD298:AI298,{1,2,3,4,5})),IF(COUNTIFS(AD298:AI298,"*F*")=1,SUM(LARGE(AD298:AI298,{1,2,3,4,5})),IF(COUNTIFS(AD298:AI298,"*F*")=2,"C",IF(COUNTIFS(AD298:AI298,"*F*")&gt;2,"F")))),IF(COUNTIFS(AD298:AH298,"*F*")=0,SUM(AD298:AH298),IF(COUNTIFS(AD298:AH298,"*F*")=1,"C",IF(COUNTIFS(AD298:AH298,"*F*")&gt;=2,"F"))))</f>
        <v>0</v>
      </c>
      <c r="BK298" s="78" t="n">
        <f aca="false">IFERROR(BJ298/5,BJ298)</f>
        <v>0</v>
      </c>
    </row>
    <row r="299" customFormat="false" ht="15" hidden="false" customHeight="false" outlineLevel="0" collapsed="false">
      <c r="A299" s="64" t="n">
        <v>297</v>
      </c>
      <c r="B299" s="65" t="s">
        <v>12</v>
      </c>
      <c r="C299" s="80"/>
      <c r="D299" s="80"/>
      <c r="E299" s="80"/>
      <c r="F299" s="81"/>
      <c r="G299" s="81"/>
      <c r="H299" s="81"/>
      <c r="I299" s="82"/>
      <c r="J299" s="82"/>
      <c r="K299" s="80"/>
      <c r="L299" s="81"/>
      <c r="M299" s="81"/>
      <c r="N299" s="81"/>
      <c r="O299" s="81"/>
      <c r="P299" s="81"/>
      <c r="Q299" s="81"/>
      <c r="R299" s="81"/>
      <c r="S299" s="81"/>
      <c r="T299" s="81"/>
      <c r="U299" s="80"/>
      <c r="V299" s="80"/>
      <c r="W299" s="80"/>
      <c r="X299" s="67" t="n">
        <f aca="false">F299</f>
        <v>0</v>
      </c>
      <c r="Y299" s="67" t="n">
        <f aca="false">I299</f>
        <v>0</v>
      </c>
      <c r="Z299" s="67" t="n">
        <f aca="false">L299</f>
        <v>0</v>
      </c>
      <c r="AA299" s="67" t="n">
        <f aca="false">O299</f>
        <v>0</v>
      </c>
      <c r="AB299" s="67" t="n">
        <f aca="false">R299</f>
        <v>0</v>
      </c>
      <c r="AC299" s="67" t="n">
        <f aca="false">U299</f>
        <v>0</v>
      </c>
      <c r="AD299" s="68" t="n">
        <f aca="false">G299</f>
        <v>0</v>
      </c>
      <c r="AE299" s="68" t="n">
        <f aca="false">J299</f>
        <v>0</v>
      </c>
      <c r="AF299" s="68" t="n">
        <f aca="false">M299</f>
        <v>0</v>
      </c>
      <c r="AG299" s="68" t="n">
        <f aca="false">P299</f>
        <v>0</v>
      </c>
      <c r="AH299" s="68" t="n">
        <f aca="false">S299</f>
        <v>0</v>
      </c>
      <c r="AI299" s="68" t="n">
        <f aca="false">V299</f>
        <v>0</v>
      </c>
      <c r="AJ299" s="69" t="n">
        <f aca="false">H299</f>
        <v>0</v>
      </c>
      <c r="AK299" s="69" t="n">
        <f aca="false">K299</f>
        <v>0</v>
      </c>
      <c r="AL299" s="69" t="n">
        <f aca="false">N299</f>
        <v>0</v>
      </c>
      <c r="AM299" s="69" t="n">
        <f aca="false">Q299</f>
        <v>0</v>
      </c>
      <c r="AN299" s="69" t="n">
        <f aca="false">T299</f>
        <v>0</v>
      </c>
      <c r="AO299" s="69" t="n">
        <f aca="false">W299</f>
        <v>0</v>
      </c>
      <c r="AP299" s="70" t="n">
        <f aca="false">IFERROR(LARGE(AD299:AI299,1),0)</f>
        <v>0</v>
      </c>
      <c r="AQ299" s="70" t="n">
        <f aca="false">IFERROR(LARGE(AD299:AI299,2),0)</f>
        <v>0</v>
      </c>
      <c r="AR299" s="70" t="n">
        <f aca="false">IFERROR(LARGE(AD299:AI299,3),0)</f>
        <v>0</v>
      </c>
      <c r="AS299" s="70" t="n">
        <f aca="false">IFERROR(LARGE(AD299:AI299,4),0)</f>
        <v>0</v>
      </c>
      <c r="AT299" s="70" t="n">
        <f aca="false">IFERROR(LARGE(AD299:AI299,5),0)</f>
        <v>0</v>
      </c>
      <c r="AU299" s="71" t="n">
        <f aca="false">IFERROR(INDEX(X299:AC299,SMALL(IF(AD299:AI299=AV299,COLUMN(AD299:AI299)-COLUMN(AD299)+1),COUNTIF(AP299:AP299,AV299))),0)</f>
        <v>0</v>
      </c>
      <c r="AV299" s="71" t="n">
        <f aca="false">IFERROR(LARGE(AD299:AI299,1),0)</f>
        <v>0</v>
      </c>
      <c r="AW299" s="71" t="n">
        <f aca="false">IFERROR(INDEX(AJ299:AO299,SMALL(IF(AD299:AI299=AV299,COLUMN(AD299:AI299)-COLUMN(AD299)+1),COUNTIF(AP299:AP299,AV299))),0)</f>
        <v>0</v>
      </c>
      <c r="AX299" s="72" t="n">
        <f aca="false">IFERROR(INDEX(X299:AC299,SMALL(IF(AD299:AI299=AY299,COLUMN(AD299:AI299)-COLUMN(AD299)+1),COUNTIF(AP299:AQ299,AY299))),0)</f>
        <v>0</v>
      </c>
      <c r="AY299" s="72" t="n">
        <f aca="false">IFERROR(LARGE(AD299:AI299,2),0)</f>
        <v>0</v>
      </c>
      <c r="AZ299" s="73" t="n">
        <f aca="false">IFERROR(INDEX(AJ299:AO299,SMALL(IF(AD299:AI299=AY299,COLUMN(AD299:AI299)-COLUMN(AD299)+1),COUNTIF(AP299:AQ299,AY299))),0)</f>
        <v>0</v>
      </c>
      <c r="BA299" s="74" t="n">
        <f aca="false">IFERROR(INDEX(X299:AC299,SMALL(IF(AD299:AI299=BB299,COLUMN(AD299:AI299)-COLUMN(AD299)+1),COUNTIF(AP299:AR299,BB299))),0)</f>
        <v>0</v>
      </c>
      <c r="BB299" s="74" t="n">
        <f aca="false">IFERROR(LARGE(AD299:AI299,3),0)</f>
        <v>0</v>
      </c>
      <c r="BC299" s="74" t="n">
        <f aca="false">IFERROR(INDEX(AJ299:AO299,SMALL(IF(AD299:AI299=BB299,COLUMN(AD299:AI299)-COLUMN(AD299)+1),COUNTIF(AP299:AR299,BB299))),0)</f>
        <v>0</v>
      </c>
      <c r="BD299" s="75" t="n">
        <f aca="false">IFERROR(INDEX(X299:AC299,SMALL(IF(AD299:AI299=BE299,COLUMN(AD299:AI299)-COLUMN(AD299)+1),COUNTIF(AP299:AS299,BE299))),0)</f>
        <v>0</v>
      </c>
      <c r="BE299" s="75" t="n">
        <f aca="false">IFERROR(LARGE(AD299:AI299,4),0)</f>
        <v>0</v>
      </c>
      <c r="BF299" s="75" t="n">
        <f aca="false">IFERROR(INDEX(AJ299:AO299,SMALL(IF(AD299:AI299=BE299,COLUMN(AD299:AI299)-COLUMN(AD299)+1),COUNTIF(AP299:AS299,BE299))),0)</f>
        <v>0</v>
      </c>
      <c r="BG299" s="76" t="n">
        <f aca="false">IFERROR(INDEX(X299:AC299,SMALL(IF(AD299:AI299=BH299,COLUMN(AD299:AI299)-COLUMN(AD299)+1),COUNTIF(AP299:AT299,BH299))),0)</f>
        <v>0</v>
      </c>
      <c r="BH299" s="76" t="n">
        <f aca="false">IFERROR(LARGE(AD299:AI299,5),0)</f>
        <v>0</v>
      </c>
      <c r="BI299" s="76" t="n">
        <f aca="false">IFERROR(INDEX(AJ299:AO299,SMALL(IF(AD299:AI299=BH299,COLUMN(AD299:AI299)-COLUMN(AD299)+1),COUNTIF(AP299:AT299,BH299))),0)</f>
        <v>0</v>
      </c>
      <c r="BJ299" s="77" t="n">
        <f aca="false">IF(COUNTIF(AD299:AI299,0)=0,IF(COUNTIFS(AD299:AI299,"*F*")=0,SUM(LARGE(AD299:AI299,{1,2,3,4,5})),IF(COUNTIFS(AD299:AI299,"*F*")=1,SUM(LARGE(AD299:AI299,{1,2,3,4,5})),IF(COUNTIFS(AD299:AI299,"*F*")=2,"C",IF(COUNTIFS(AD299:AI299,"*F*")&gt;2,"F")))),IF(COUNTIFS(AD299:AH299,"*F*")=0,SUM(AD299:AH299),IF(COUNTIFS(AD299:AH299,"*F*")=1,"C",IF(COUNTIFS(AD299:AH299,"*F*")&gt;=2,"F"))))</f>
        <v>0</v>
      </c>
      <c r="BK299" s="78" t="n">
        <f aca="false">IFERROR(BJ299/5,BJ299)</f>
        <v>0</v>
      </c>
    </row>
    <row r="300" customFormat="false" ht="15" hidden="false" customHeight="false" outlineLevel="0" collapsed="false">
      <c r="A300" s="64" t="n">
        <v>298</v>
      </c>
      <c r="B300" s="65" t="s">
        <v>12</v>
      </c>
      <c r="C300" s="80"/>
      <c r="D300" s="80"/>
      <c r="E300" s="80"/>
      <c r="F300" s="81"/>
      <c r="G300" s="81"/>
      <c r="H300" s="81"/>
      <c r="I300" s="82"/>
      <c r="J300" s="82"/>
      <c r="K300" s="80"/>
      <c r="L300" s="81"/>
      <c r="M300" s="81"/>
      <c r="N300" s="81"/>
      <c r="O300" s="81"/>
      <c r="P300" s="81"/>
      <c r="Q300" s="81"/>
      <c r="R300" s="81"/>
      <c r="S300" s="81"/>
      <c r="T300" s="81"/>
      <c r="U300" s="80"/>
      <c r="V300" s="80"/>
      <c r="W300" s="80"/>
      <c r="X300" s="67" t="n">
        <f aca="false">F300</f>
        <v>0</v>
      </c>
      <c r="Y300" s="67" t="n">
        <f aca="false">I300</f>
        <v>0</v>
      </c>
      <c r="Z300" s="67" t="n">
        <f aca="false">L300</f>
        <v>0</v>
      </c>
      <c r="AA300" s="67" t="n">
        <f aca="false">O300</f>
        <v>0</v>
      </c>
      <c r="AB300" s="67" t="n">
        <f aca="false">R300</f>
        <v>0</v>
      </c>
      <c r="AC300" s="67" t="n">
        <f aca="false">U300</f>
        <v>0</v>
      </c>
      <c r="AD300" s="68" t="n">
        <f aca="false">G300</f>
        <v>0</v>
      </c>
      <c r="AE300" s="68" t="n">
        <f aca="false">J300</f>
        <v>0</v>
      </c>
      <c r="AF300" s="68" t="n">
        <f aca="false">M300</f>
        <v>0</v>
      </c>
      <c r="AG300" s="68" t="n">
        <f aca="false">P300</f>
        <v>0</v>
      </c>
      <c r="AH300" s="68" t="n">
        <f aca="false">S300</f>
        <v>0</v>
      </c>
      <c r="AI300" s="68" t="n">
        <f aca="false">V300</f>
        <v>0</v>
      </c>
      <c r="AJ300" s="69" t="n">
        <f aca="false">H300</f>
        <v>0</v>
      </c>
      <c r="AK300" s="69" t="n">
        <f aca="false">K300</f>
        <v>0</v>
      </c>
      <c r="AL300" s="69" t="n">
        <f aca="false">N300</f>
        <v>0</v>
      </c>
      <c r="AM300" s="69" t="n">
        <f aca="false">Q300</f>
        <v>0</v>
      </c>
      <c r="AN300" s="69" t="n">
        <f aca="false">T300</f>
        <v>0</v>
      </c>
      <c r="AO300" s="69" t="n">
        <f aca="false">W300</f>
        <v>0</v>
      </c>
      <c r="AP300" s="70" t="n">
        <f aca="false">IFERROR(LARGE(AD300:AI300,1),0)</f>
        <v>0</v>
      </c>
      <c r="AQ300" s="70" t="n">
        <f aca="false">IFERROR(LARGE(AD300:AI300,2),0)</f>
        <v>0</v>
      </c>
      <c r="AR300" s="70" t="n">
        <f aca="false">IFERROR(LARGE(AD300:AI300,3),0)</f>
        <v>0</v>
      </c>
      <c r="AS300" s="70" t="n">
        <f aca="false">IFERROR(LARGE(AD300:AI300,4),0)</f>
        <v>0</v>
      </c>
      <c r="AT300" s="70" t="n">
        <f aca="false">IFERROR(LARGE(AD300:AI300,5),0)</f>
        <v>0</v>
      </c>
      <c r="AU300" s="71" t="n">
        <f aca="false">IFERROR(INDEX(X300:AC300,SMALL(IF(AD300:AI300=AV300,COLUMN(AD300:AI300)-COLUMN(AD300)+1),COUNTIF(AP300:AP300,AV300))),0)</f>
        <v>0</v>
      </c>
      <c r="AV300" s="71" t="n">
        <f aca="false">IFERROR(LARGE(AD300:AI300,1),0)</f>
        <v>0</v>
      </c>
      <c r="AW300" s="71" t="n">
        <f aca="false">IFERROR(INDEX(AJ300:AO300,SMALL(IF(AD300:AI300=AV300,COLUMN(AD300:AI300)-COLUMN(AD300)+1),COUNTIF(AP300:AP300,AV300))),0)</f>
        <v>0</v>
      </c>
      <c r="AX300" s="72" t="n">
        <f aca="false">IFERROR(INDEX(X300:AC300,SMALL(IF(AD300:AI300=AY300,COLUMN(AD300:AI300)-COLUMN(AD300)+1),COUNTIF(AP300:AQ300,AY300))),0)</f>
        <v>0</v>
      </c>
      <c r="AY300" s="72" t="n">
        <f aca="false">IFERROR(LARGE(AD300:AI300,2),0)</f>
        <v>0</v>
      </c>
      <c r="AZ300" s="73" t="n">
        <f aca="false">IFERROR(INDEX(AJ300:AO300,SMALL(IF(AD300:AI300=AY300,COLUMN(AD300:AI300)-COLUMN(AD300)+1),COUNTIF(AP300:AQ300,AY300))),0)</f>
        <v>0</v>
      </c>
      <c r="BA300" s="74" t="n">
        <f aca="false">IFERROR(INDEX(X300:AC300,SMALL(IF(AD300:AI300=BB300,COLUMN(AD300:AI300)-COLUMN(AD300)+1),COUNTIF(AP300:AR300,BB300))),0)</f>
        <v>0</v>
      </c>
      <c r="BB300" s="74" t="n">
        <f aca="false">IFERROR(LARGE(AD300:AI300,3),0)</f>
        <v>0</v>
      </c>
      <c r="BC300" s="74" t="n">
        <f aca="false">IFERROR(INDEX(AJ300:AO300,SMALL(IF(AD300:AI300=BB300,COLUMN(AD300:AI300)-COLUMN(AD300)+1),COUNTIF(AP300:AR300,BB300))),0)</f>
        <v>0</v>
      </c>
      <c r="BD300" s="75" t="n">
        <f aca="false">IFERROR(INDEX(X300:AC300,SMALL(IF(AD300:AI300=BE300,COLUMN(AD300:AI300)-COLUMN(AD300)+1),COUNTIF(AP300:AS300,BE300))),0)</f>
        <v>0</v>
      </c>
      <c r="BE300" s="75" t="n">
        <f aca="false">IFERROR(LARGE(AD300:AI300,4),0)</f>
        <v>0</v>
      </c>
      <c r="BF300" s="75" t="n">
        <f aca="false">IFERROR(INDEX(AJ300:AO300,SMALL(IF(AD300:AI300=BE300,COLUMN(AD300:AI300)-COLUMN(AD300)+1),COUNTIF(AP300:AS300,BE300))),0)</f>
        <v>0</v>
      </c>
      <c r="BG300" s="76" t="n">
        <f aca="false">IFERROR(INDEX(X300:AC300,SMALL(IF(AD300:AI300=BH300,COLUMN(AD300:AI300)-COLUMN(AD300)+1),COUNTIF(AP300:AT300,BH300))),0)</f>
        <v>0</v>
      </c>
      <c r="BH300" s="76" t="n">
        <f aca="false">IFERROR(LARGE(AD300:AI300,5),0)</f>
        <v>0</v>
      </c>
      <c r="BI300" s="76" t="n">
        <f aca="false">IFERROR(INDEX(AJ300:AO300,SMALL(IF(AD300:AI300=BH300,COLUMN(AD300:AI300)-COLUMN(AD300)+1),COUNTIF(AP300:AT300,BH300))),0)</f>
        <v>0</v>
      </c>
      <c r="BJ300" s="77" t="n">
        <f aca="false">IF(COUNTIF(AD300:AI300,0)=0,IF(COUNTIFS(AD300:AI300,"*F*")=0,SUM(LARGE(AD300:AI300,{1,2,3,4,5})),IF(COUNTIFS(AD300:AI300,"*F*")=1,SUM(LARGE(AD300:AI300,{1,2,3,4,5})),IF(COUNTIFS(AD300:AI300,"*F*")=2,"C",IF(COUNTIFS(AD300:AI300,"*F*")&gt;2,"F")))),IF(COUNTIFS(AD300:AH300,"*F*")=0,SUM(AD300:AH300),IF(COUNTIFS(AD300:AH300,"*F*")=1,"C",IF(COUNTIFS(AD300:AH300,"*F*")&gt;=2,"F"))))</f>
        <v>0</v>
      </c>
      <c r="BK300" s="78" t="n">
        <f aca="false">IFERROR(BJ300/5,BJ300)</f>
        <v>0</v>
      </c>
    </row>
    <row r="301" customFormat="false" ht="15" hidden="false" customHeight="false" outlineLevel="0" collapsed="false">
      <c r="A301" s="64" t="n">
        <v>299</v>
      </c>
      <c r="B301" s="65" t="s">
        <v>12</v>
      </c>
      <c r="C301" s="80"/>
      <c r="D301" s="80"/>
      <c r="E301" s="80"/>
      <c r="F301" s="81"/>
      <c r="G301" s="81"/>
      <c r="H301" s="81"/>
      <c r="I301" s="82"/>
      <c r="J301" s="82"/>
      <c r="K301" s="80"/>
      <c r="L301" s="81"/>
      <c r="M301" s="81"/>
      <c r="N301" s="81"/>
      <c r="O301" s="81"/>
      <c r="P301" s="81"/>
      <c r="Q301" s="81"/>
      <c r="R301" s="81"/>
      <c r="S301" s="81"/>
      <c r="T301" s="81"/>
      <c r="U301" s="80"/>
      <c r="V301" s="80"/>
      <c r="W301" s="80"/>
      <c r="X301" s="67" t="n">
        <f aca="false">F301</f>
        <v>0</v>
      </c>
      <c r="Y301" s="67" t="n">
        <f aca="false">I301</f>
        <v>0</v>
      </c>
      <c r="Z301" s="67" t="n">
        <f aca="false">L301</f>
        <v>0</v>
      </c>
      <c r="AA301" s="67" t="n">
        <f aca="false">O301</f>
        <v>0</v>
      </c>
      <c r="AB301" s="67" t="n">
        <f aca="false">R301</f>
        <v>0</v>
      </c>
      <c r="AC301" s="67" t="n">
        <f aca="false">U301</f>
        <v>0</v>
      </c>
      <c r="AD301" s="68" t="n">
        <f aca="false">G301</f>
        <v>0</v>
      </c>
      <c r="AE301" s="68" t="n">
        <f aca="false">J301</f>
        <v>0</v>
      </c>
      <c r="AF301" s="68" t="n">
        <f aca="false">M301</f>
        <v>0</v>
      </c>
      <c r="AG301" s="68" t="n">
        <f aca="false">P301</f>
        <v>0</v>
      </c>
      <c r="AH301" s="68" t="n">
        <f aca="false">S301</f>
        <v>0</v>
      </c>
      <c r="AI301" s="68" t="n">
        <f aca="false">V301</f>
        <v>0</v>
      </c>
      <c r="AJ301" s="69" t="n">
        <f aca="false">H301</f>
        <v>0</v>
      </c>
      <c r="AK301" s="69" t="n">
        <f aca="false">K301</f>
        <v>0</v>
      </c>
      <c r="AL301" s="69" t="n">
        <f aca="false">N301</f>
        <v>0</v>
      </c>
      <c r="AM301" s="69" t="n">
        <f aca="false">Q301</f>
        <v>0</v>
      </c>
      <c r="AN301" s="69" t="n">
        <f aca="false">T301</f>
        <v>0</v>
      </c>
      <c r="AO301" s="69" t="n">
        <f aca="false">W301</f>
        <v>0</v>
      </c>
      <c r="AP301" s="70" t="n">
        <f aca="false">IFERROR(LARGE(AD301:AI301,1),0)</f>
        <v>0</v>
      </c>
      <c r="AQ301" s="70" t="n">
        <f aca="false">IFERROR(LARGE(AD301:AI301,2),0)</f>
        <v>0</v>
      </c>
      <c r="AR301" s="70" t="n">
        <f aca="false">IFERROR(LARGE(AD301:AI301,3),0)</f>
        <v>0</v>
      </c>
      <c r="AS301" s="70" t="n">
        <f aca="false">IFERROR(LARGE(AD301:AI301,4),0)</f>
        <v>0</v>
      </c>
      <c r="AT301" s="70" t="n">
        <f aca="false">IFERROR(LARGE(AD301:AI301,5),0)</f>
        <v>0</v>
      </c>
      <c r="AU301" s="71" t="n">
        <f aca="false">IFERROR(INDEX(X301:AC301,SMALL(IF(AD301:AI301=AV301,COLUMN(AD301:AI301)-COLUMN(AD301)+1),COUNTIF(AP301:AP301,AV301))),0)</f>
        <v>0</v>
      </c>
      <c r="AV301" s="71" t="n">
        <f aca="false">IFERROR(LARGE(AD301:AI301,1),0)</f>
        <v>0</v>
      </c>
      <c r="AW301" s="71" t="n">
        <f aca="false">IFERROR(INDEX(AJ301:AO301,SMALL(IF(AD301:AI301=AV301,COLUMN(AD301:AI301)-COLUMN(AD301)+1),COUNTIF(AP301:AP301,AV301))),0)</f>
        <v>0</v>
      </c>
      <c r="AX301" s="72" t="n">
        <f aca="false">IFERROR(INDEX(X301:AC301,SMALL(IF(AD301:AI301=AY301,COLUMN(AD301:AI301)-COLUMN(AD301)+1),COUNTIF(AP301:AQ301,AY301))),0)</f>
        <v>0</v>
      </c>
      <c r="AY301" s="72" t="n">
        <f aca="false">IFERROR(LARGE(AD301:AI301,2),0)</f>
        <v>0</v>
      </c>
      <c r="AZ301" s="73" t="n">
        <f aca="false">IFERROR(INDEX(AJ301:AO301,SMALL(IF(AD301:AI301=AY301,COLUMN(AD301:AI301)-COLUMN(AD301)+1),COUNTIF(AP301:AQ301,AY301))),0)</f>
        <v>0</v>
      </c>
      <c r="BA301" s="74" t="n">
        <f aca="false">IFERROR(INDEX(X301:AC301,SMALL(IF(AD301:AI301=BB301,COLUMN(AD301:AI301)-COLUMN(AD301)+1),COUNTIF(AP301:AR301,BB301))),0)</f>
        <v>0</v>
      </c>
      <c r="BB301" s="74" t="n">
        <f aca="false">IFERROR(LARGE(AD301:AI301,3),0)</f>
        <v>0</v>
      </c>
      <c r="BC301" s="74" t="n">
        <f aca="false">IFERROR(INDEX(AJ301:AO301,SMALL(IF(AD301:AI301=BB301,COLUMN(AD301:AI301)-COLUMN(AD301)+1),COUNTIF(AP301:AR301,BB301))),0)</f>
        <v>0</v>
      </c>
      <c r="BD301" s="75" t="n">
        <f aca="false">IFERROR(INDEX(X301:AC301,SMALL(IF(AD301:AI301=BE301,COLUMN(AD301:AI301)-COLUMN(AD301)+1),COUNTIF(AP301:AS301,BE301))),0)</f>
        <v>0</v>
      </c>
      <c r="BE301" s="75" t="n">
        <f aca="false">IFERROR(LARGE(AD301:AI301,4),0)</f>
        <v>0</v>
      </c>
      <c r="BF301" s="75" t="n">
        <f aca="false">IFERROR(INDEX(AJ301:AO301,SMALL(IF(AD301:AI301=BE301,COLUMN(AD301:AI301)-COLUMN(AD301)+1),COUNTIF(AP301:AS301,BE301))),0)</f>
        <v>0</v>
      </c>
      <c r="BG301" s="76" t="n">
        <f aca="false">IFERROR(INDEX(X301:AC301,SMALL(IF(AD301:AI301=BH301,COLUMN(AD301:AI301)-COLUMN(AD301)+1),COUNTIF(AP301:AT301,BH301))),0)</f>
        <v>0</v>
      </c>
      <c r="BH301" s="76" t="n">
        <f aca="false">IFERROR(LARGE(AD301:AI301,5),0)</f>
        <v>0</v>
      </c>
      <c r="BI301" s="76" t="n">
        <f aca="false">IFERROR(INDEX(AJ301:AO301,SMALL(IF(AD301:AI301=BH301,COLUMN(AD301:AI301)-COLUMN(AD301)+1),COUNTIF(AP301:AT301,BH301))),0)</f>
        <v>0</v>
      </c>
      <c r="BJ301" s="77" t="n">
        <f aca="false">IF(COUNTIF(AD301:AI301,0)=0,IF(COUNTIFS(AD301:AI301,"*F*")=0,SUM(LARGE(AD301:AI301,{1,2,3,4,5})),IF(COUNTIFS(AD301:AI301,"*F*")=1,SUM(LARGE(AD301:AI301,{1,2,3,4,5})),IF(COUNTIFS(AD301:AI301,"*F*")=2,"C",IF(COUNTIFS(AD301:AI301,"*F*")&gt;2,"F")))),IF(COUNTIFS(AD301:AH301,"*F*")=0,SUM(AD301:AH301),IF(COUNTIFS(AD301:AH301,"*F*")=1,"C",IF(COUNTIFS(AD301:AH301,"*F*")&gt;=2,"F"))))</f>
        <v>0</v>
      </c>
      <c r="BK301" s="78" t="n">
        <f aca="false">IFERROR(BJ301/5,BJ301)</f>
        <v>0</v>
      </c>
    </row>
    <row r="302" customFormat="false" ht="15" hidden="false" customHeight="false" outlineLevel="0" collapsed="false">
      <c r="A302" s="64" t="n">
        <v>300</v>
      </c>
      <c r="B302" s="65" t="s">
        <v>12</v>
      </c>
      <c r="C302" s="80"/>
      <c r="D302" s="80"/>
      <c r="E302" s="80"/>
      <c r="F302" s="81"/>
      <c r="G302" s="81"/>
      <c r="H302" s="81"/>
      <c r="I302" s="82"/>
      <c r="J302" s="82"/>
      <c r="K302" s="80"/>
      <c r="L302" s="81"/>
      <c r="M302" s="81"/>
      <c r="N302" s="81"/>
      <c r="O302" s="81"/>
      <c r="P302" s="81"/>
      <c r="Q302" s="81"/>
      <c r="R302" s="81"/>
      <c r="S302" s="81"/>
      <c r="T302" s="81"/>
      <c r="U302" s="80"/>
      <c r="V302" s="80"/>
      <c r="W302" s="80"/>
      <c r="X302" s="67" t="n">
        <f aca="false">F302</f>
        <v>0</v>
      </c>
      <c r="Y302" s="67" t="n">
        <f aca="false">I302</f>
        <v>0</v>
      </c>
      <c r="Z302" s="67" t="n">
        <f aca="false">L302</f>
        <v>0</v>
      </c>
      <c r="AA302" s="67" t="n">
        <f aca="false">O302</f>
        <v>0</v>
      </c>
      <c r="AB302" s="67" t="n">
        <f aca="false">R302</f>
        <v>0</v>
      </c>
      <c r="AC302" s="67" t="n">
        <f aca="false">U302</f>
        <v>0</v>
      </c>
      <c r="AD302" s="68" t="n">
        <f aca="false">G302</f>
        <v>0</v>
      </c>
      <c r="AE302" s="68" t="n">
        <f aca="false">J302</f>
        <v>0</v>
      </c>
      <c r="AF302" s="68" t="n">
        <f aca="false">M302</f>
        <v>0</v>
      </c>
      <c r="AG302" s="68" t="n">
        <f aca="false">P302</f>
        <v>0</v>
      </c>
      <c r="AH302" s="68" t="n">
        <f aca="false">S302</f>
        <v>0</v>
      </c>
      <c r="AI302" s="68" t="n">
        <f aca="false">V302</f>
        <v>0</v>
      </c>
      <c r="AJ302" s="69" t="n">
        <f aca="false">H302</f>
        <v>0</v>
      </c>
      <c r="AK302" s="69" t="n">
        <f aca="false">K302</f>
        <v>0</v>
      </c>
      <c r="AL302" s="69" t="n">
        <f aca="false">N302</f>
        <v>0</v>
      </c>
      <c r="AM302" s="69" t="n">
        <f aca="false">Q302</f>
        <v>0</v>
      </c>
      <c r="AN302" s="69" t="n">
        <f aca="false">T302</f>
        <v>0</v>
      </c>
      <c r="AO302" s="69" t="n">
        <f aca="false">W302</f>
        <v>0</v>
      </c>
      <c r="AP302" s="70" t="n">
        <f aca="false">IFERROR(LARGE(AD302:AI302,1),0)</f>
        <v>0</v>
      </c>
      <c r="AQ302" s="70" t="n">
        <f aca="false">IFERROR(LARGE(AD302:AI302,2),0)</f>
        <v>0</v>
      </c>
      <c r="AR302" s="70" t="n">
        <f aca="false">IFERROR(LARGE(AD302:AI302,3),0)</f>
        <v>0</v>
      </c>
      <c r="AS302" s="70" t="n">
        <f aca="false">IFERROR(LARGE(AD302:AI302,4),0)</f>
        <v>0</v>
      </c>
      <c r="AT302" s="70" t="n">
        <f aca="false">IFERROR(LARGE(AD302:AI302,5),0)</f>
        <v>0</v>
      </c>
      <c r="AU302" s="71" t="n">
        <f aca="false">IFERROR(INDEX(X302:AC302,SMALL(IF(AD302:AI302=AV302,COLUMN(AD302:AI302)-COLUMN(AD302)+1),COUNTIF(AP302:AP302,AV302))),0)</f>
        <v>0</v>
      </c>
      <c r="AV302" s="71" t="n">
        <f aca="false">IFERROR(LARGE(AD302:AI302,1),0)</f>
        <v>0</v>
      </c>
      <c r="AW302" s="71" t="n">
        <f aca="false">IFERROR(INDEX(AJ302:AO302,SMALL(IF(AD302:AI302=AV302,COLUMN(AD302:AI302)-COLUMN(AD302)+1),COUNTIF(AP302:AP302,AV302))),0)</f>
        <v>0</v>
      </c>
      <c r="AX302" s="72" t="n">
        <f aca="false">IFERROR(INDEX(X302:AC302,SMALL(IF(AD302:AI302=AY302,COLUMN(AD302:AI302)-COLUMN(AD302)+1),COUNTIF(AP302:AQ302,AY302))),0)</f>
        <v>0</v>
      </c>
      <c r="AY302" s="72" t="n">
        <f aca="false">IFERROR(LARGE(AD302:AI302,2),0)</f>
        <v>0</v>
      </c>
      <c r="AZ302" s="73" t="n">
        <f aca="false">IFERROR(INDEX(AJ302:AO302,SMALL(IF(AD302:AI302=AY302,COLUMN(AD302:AI302)-COLUMN(AD302)+1),COUNTIF(AP302:AQ302,AY302))),0)</f>
        <v>0</v>
      </c>
      <c r="BA302" s="74" t="n">
        <f aca="false">IFERROR(INDEX(X302:AC302,SMALL(IF(AD302:AI302=BB302,COLUMN(AD302:AI302)-COLUMN(AD302)+1),COUNTIF(AP302:AR302,BB302))),0)</f>
        <v>0</v>
      </c>
      <c r="BB302" s="74" t="n">
        <f aca="false">IFERROR(LARGE(AD302:AI302,3),0)</f>
        <v>0</v>
      </c>
      <c r="BC302" s="74" t="n">
        <f aca="false">IFERROR(INDEX(AJ302:AO302,SMALL(IF(AD302:AI302=BB302,COLUMN(AD302:AI302)-COLUMN(AD302)+1),COUNTIF(AP302:AR302,BB302))),0)</f>
        <v>0</v>
      </c>
      <c r="BD302" s="75" t="n">
        <f aca="false">IFERROR(INDEX(X302:AC302,SMALL(IF(AD302:AI302=BE302,COLUMN(AD302:AI302)-COLUMN(AD302)+1),COUNTIF(AP302:AS302,BE302))),0)</f>
        <v>0</v>
      </c>
      <c r="BE302" s="75" t="n">
        <f aca="false">IFERROR(LARGE(AD302:AI302,4),0)</f>
        <v>0</v>
      </c>
      <c r="BF302" s="75" t="n">
        <f aca="false">IFERROR(INDEX(AJ302:AO302,SMALL(IF(AD302:AI302=BE302,COLUMN(AD302:AI302)-COLUMN(AD302)+1),COUNTIF(AP302:AS302,BE302))),0)</f>
        <v>0</v>
      </c>
      <c r="BG302" s="76" t="n">
        <f aca="false">IFERROR(INDEX(X302:AC302,SMALL(IF(AD302:AI302=BH302,COLUMN(AD302:AI302)-COLUMN(AD302)+1),COUNTIF(AP302:AT302,BH302))),0)</f>
        <v>0</v>
      </c>
      <c r="BH302" s="76" t="n">
        <f aca="false">IFERROR(LARGE(AD302:AI302,5),0)</f>
        <v>0</v>
      </c>
      <c r="BI302" s="76" t="n">
        <f aca="false">IFERROR(INDEX(AJ302:AO302,SMALL(IF(AD302:AI302=BH302,COLUMN(AD302:AI302)-COLUMN(AD302)+1),COUNTIF(AP302:AT302,BH302))),0)</f>
        <v>0</v>
      </c>
      <c r="BJ302" s="77" t="n">
        <f aca="false">IF(COUNTIF(AD302:AI302,0)=0,IF(COUNTIFS(AD302:AI302,"*F*")=0,SUM(LARGE(AD302:AI302,{1,2,3,4,5})),IF(COUNTIFS(AD302:AI302,"*F*")=1,SUM(LARGE(AD302:AI302,{1,2,3,4,5})),IF(COUNTIFS(AD302:AI302,"*F*")=2,"C",IF(COUNTIFS(AD302:AI302,"*F*")&gt;2,"F")))),IF(COUNTIFS(AD302:AH302,"*F*")=0,SUM(AD302:AH302),IF(COUNTIFS(AD302:AH302,"*F*")=1,"C",IF(COUNTIFS(AD302:AH302,"*F*")&gt;=2,"F"))))</f>
        <v>0</v>
      </c>
      <c r="BK302" s="78" t="n">
        <f aca="false">IFERROR(BJ302/5,BJ302)</f>
        <v>0</v>
      </c>
    </row>
  </sheetData>
  <sheetProtection sheet="true" password="ca81" objects="true" scenarios="true"/>
  <mergeCells count="19">
    <mergeCell ref="A1:A2"/>
    <mergeCell ref="B1:B2"/>
    <mergeCell ref="C1:C2"/>
    <mergeCell ref="D1:D2"/>
    <mergeCell ref="E1:E2"/>
    <mergeCell ref="F1:H1"/>
    <mergeCell ref="I1:K1"/>
    <mergeCell ref="L1:N1"/>
    <mergeCell ref="O1:Q1"/>
    <mergeCell ref="R1:T1"/>
    <mergeCell ref="U1:W1"/>
    <mergeCell ref="AP1:AT2"/>
    <mergeCell ref="AU1:AW1"/>
    <mergeCell ref="AX1:AZ1"/>
    <mergeCell ref="BA1:BC1"/>
    <mergeCell ref="BD1:BF1"/>
    <mergeCell ref="BG1:BI1"/>
    <mergeCell ref="BJ1:BJ2"/>
    <mergeCell ref="BK1:BK2"/>
  </mergeCells>
  <conditionalFormatting sqref="B3:B302">
    <cfRule type="cellIs" priority="2" operator="equal" aboveAverage="0" equalAverage="0" bottom="0" percent="0" rank="0" text="" dxfId="0">
      <formula>h</formula>
    </cfRule>
    <cfRule type="cellIs" priority="3" operator="equal" aboveAverage="0" equalAverage="0" bottom="0" percent="0" rank="0" text="" dxfId="1">
      <formula>"C"</formula>
    </cfRule>
    <cfRule type="cellIs" priority="4" operator="equal" aboveAverage="0" equalAverage="0" bottom="0" percent="0" rank="0" text="" dxfId="2">
      <formula>"S"</formula>
    </cfRule>
  </conditionalFormatting>
  <conditionalFormatting sqref="C3:C63">
    <cfRule type="cellIs" priority="5" operator="equal" aboveAverage="0" equalAverage="0" bottom="0" percent="0" rank="0" text="" dxfId="3">
      <formula>48</formula>
    </cfRule>
    <cfRule type="cellIs" priority="6" operator="equal" aboveAverage="0" equalAverage="0" bottom="0" percent="0" rank="0" text="" dxfId="4">
      <formula>83</formula>
    </cfRule>
    <cfRule type="cellIs" priority="7" operator="equal" aboveAverage="0" equalAverage="0" bottom="0" percent="0" rank="0" text="" dxfId="5">
      <formula>29</formula>
    </cfRule>
    <cfRule type="cellIs" priority="8" operator="equal" aboveAverage="0" equalAverage="0" bottom="0" percent="0" rank="0" text="" dxfId="6">
      <formula>65</formula>
    </cfRule>
    <cfRule type="cellIs" priority="9" operator="equal" aboveAverage="0" equalAverage="0" bottom="0" percent="0" rank="0" text="" dxfId="7">
      <formula>55</formula>
    </cfRule>
    <cfRule type="cellIs" priority="10" operator="equal" aboveAverage="0" equalAverage="0" bottom="0" percent="0" rank="0" text="" dxfId="8">
      <formula>54</formula>
    </cfRule>
    <cfRule type="cellIs" priority="11" operator="equal" aboveAverage="0" equalAverage="0" bottom="0" percent="0" rank="0" text="" dxfId="9">
      <formula>44</formula>
    </cfRule>
    <cfRule type="cellIs" priority="12" operator="equal" aboveAverage="0" equalAverage="0" bottom="0" percent="0" rank="0" text="" dxfId="10">
      <formula>43</formula>
    </cfRule>
    <cfRule type="cellIs" priority="13" operator="equal" aboveAverage="0" equalAverage="0" bottom="0" percent="0" rank="0" text="" dxfId="11">
      <formula>42</formula>
    </cfRule>
    <cfRule type="cellIs" priority="14" operator="equal" aboveAverage="0" equalAverage="0" bottom="0" percent="0" rank="0" text="" dxfId="12">
      <formula>41</formula>
    </cfRule>
    <cfRule type="cellIs" priority="15" operator="equal" aboveAverage="0" equalAverage="0" bottom="0" percent="0" rank="0" text="" dxfId="13">
      <formula>41</formula>
    </cfRule>
    <cfRule type="cellIs" priority="16" operator="equal" aboveAverage="0" equalAverage="0" bottom="0" percent="0" rank="0" text="" dxfId="14">
      <formula>30</formula>
    </cfRule>
    <cfRule type="cellIs" priority="17" operator="equal" aboveAverage="0" equalAverage="0" bottom="0" percent="0" rank="0" text="" dxfId="15">
      <formula>28</formula>
    </cfRule>
    <cfRule type="cellIs" priority="18" operator="equal" aboveAverage="0" equalAverage="0" bottom="0" percent="0" rank="0" text="" dxfId="16">
      <formula>28</formula>
    </cfRule>
    <cfRule type="cellIs" priority="19" operator="equal" aboveAverage="0" equalAverage="0" bottom="0" percent="0" rank="0" text="" dxfId="17">
      <formula>27</formula>
    </cfRule>
    <cfRule type="cellIs" priority="20" operator="equal" aboveAverage="0" equalAverage="0" bottom="0" percent="0" rank="0" text="" dxfId="18">
      <formula>302</formula>
    </cfRule>
    <cfRule type="cellIs" priority="21" operator="equal" aboveAverage="0" equalAverage="0" bottom="0" percent="0" rank="0" text="" dxfId="19">
      <formula>301</formula>
    </cfRule>
  </conditionalFormatting>
  <conditionalFormatting sqref="BK3:BK302">
    <cfRule type="cellIs" priority="22" operator="equal" aboveAverage="0" equalAverage="0" bottom="0" percent="0" rank="0" text="" dxfId="20">
      <formula>"F"</formula>
    </cfRule>
    <cfRule type="cellIs" priority="23" operator="equal" aboveAverage="0" equalAverage="0" bottom="0" percent="0" rank="0" text="" dxfId="21">
      <formula>"C"</formula>
    </cfRule>
  </conditionalFormatting>
  <conditionalFormatting sqref="AD3:AO302,AU1:BI302">
    <cfRule type="containsText" priority="24" aboveAverage="0" equalAverage="0" bottom="0" percent="0" rank="0" text="F" dxfId="22"/>
  </conditionalFormatting>
  <conditionalFormatting sqref="BJ3:BJ302">
    <cfRule type="cellIs" priority="25" operator="equal" aboveAverage="0" equalAverage="0" bottom="0" percent="0" rank="0" text="" dxfId="23">
      <formula>"C"</formula>
    </cfRule>
    <cfRule type="cellIs" priority="26" operator="equal" aboveAverage="0" equalAverage="0" bottom="0" percent="0" rank="0" text="" dxfId="24">
      <formula>"F"</formula>
    </cfRule>
  </conditionalFormatting>
  <conditionalFormatting sqref="C3:C82">
    <cfRule type="cellIs" priority="27" operator="equal" aboveAverage="0" equalAverage="0" bottom="0" percent="0" rank="0" text="" dxfId="25">
      <formula>48</formula>
    </cfRule>
    <cfRule type="cellIs" priority="28" operator="equal" aboveAverage="0" equalAverage="0" bottom="0" percent="0" rank="0" text="" dxfId="26">
      <formula>83</formula>
    </cfRule>
    <cfRule type="cellIs" priority="29" operator="equal" aboveAverage="0" equalAverage="0" bottom="0" percent="0" rank="0" text="" dxfId="27">
      <formula>29</formula>
    </cfRule>
    <cfRule type="cellIs" priority="30" operator="equal" aboveAverage="0" equalAverage="0" bottom="0" percent="0" rank="0" text="" dxfId="28">
      <formula>65</formula>
    </cfRule>
    <cfRule type="cellIs" priority="31" operator="equal" aboveAverage="0" equalAverage="0" bottom="0" percent="0" rank="0" text="" dxfId="29">
      <formula>55</formula>
    </cfRule>
    <cfRule type="cellIs" priority="32" operator="equal" aboveAverage="0" equalAverage="0" bottom="0" percent="0" rank="0" text="" dxfId="30">
      <formula>54</formula>
    </cfRule>
    <cfRule type="cellIs" priority="33" operator="equal" aboveAverage="0" equalAverage="0" bottom="0" percent="0" rank="0" text="" dxfId="31">
      <formula>44</formula>
    </cfRule>
    <cfRule type="cellIs" priority="34" operator="equal" aboveAverage="0" equalAverage="0" bottom="0" percent="0" rank="0" text="" dxfId="32">
      <formula>43</formula>
    </cfRule>
    <cfRule type="cellIs" priority="35" operator="equal" aboveAverage="0" equalAverage="0" bottom="0" percent="0" rank="0" text="" dxfId="33">
      <formula>42</formula>
    </cfRule>
    <cfRule type="cellIs" priority="36" operator="equal" aboveAverage="0" equalAverage="0" bottom="0" percent="0" rank="0" text="" dxfId="34">
      <formula>41</formula>
    </cfRule>
    <cfRule type="cellIs" priority="37" operator="equal" aboveAverage="0" equalAverage="0" bottom="0" percent="0" rank="0" text="" dxfId="35">
      <formula>41</formula>
    </cfRule>
    <cfRule type="cellIs" priority="38" operator="equal" aboveAverage="0" equalAverage="0" bottom="0" percent="0" rank="0" text="" dxfId="36">
      <formula>30</formula>
    </cfRule>
    <cfRule type="cellIs" priority="39" operator="equal" aboveAverage="0" equalAverage="0" bottom="0" percent="0" rank="0" text="" dxfId="37">
      <formula>28</formula>
    </cfRule>
    <cfRule type="cellIs" priority="40" operator="equal" aboveAverage="0" equalAverage="0" bottom="0" percent="0" rank="0" text="" dxfId="38">
      <formula>28</formula>
    </cfRule>
    <cfRule type="cellIs" priority="41" operator="equal" aboveAverage="0" equalAverage="0" bottom="0" percent="0" rank="0" text="" dxfId="39">
      <formula>27</formula>
    </cfRule>
    <cfRule type="cellIs" priority="42" operator="equal" aboveAverage="0" equalAverage="0" bottom="0" percent="0" rank="0" text="" dxfId="40">
      <formula>302</formula>
    </cfRule>
    <cfRule type="cellIs" priority="43" operator="equal" aboveAverage="0" equalAverage="0" bottom="0" percent="0" rank="0" text="" dxfId="41">
      <formula>301</formula>
    </cfRule>
  </conditionalFormatting>
  <conditionalFormatting sqref="F3:F82">
    <cfRule type="cellIs" priority="44" operator="equal" aboveAverage="0" equalAverage="0" bottom="0" percent="0" rank="0" text="" dxfId="42">
      <formula>83</formula>
    </cfRule>
  </conditionalFormatting>
  <conditionalFormatting sqref="F3:F82,I3:I82,L3:L82,O3:O82">
    <cfRule type="cellIs" priority="45" operator="equal" aboveAverage="0" equalAverage="0" bottom="0" percent="0" rank="0" text="" dxfId="43">
      <formula>48</formula>
    </cfRule>
    <cfRule type="cellIs" priority="46" operator="equal" aboveAverage="0" equalAverage="0" bottom="0" percent="0" rank="0" text="" dxfId="44">
      <formula>83</formula>
    </cfRule>
    <cfRule type="cellIs" priority="47" operator="equal" aboveAverage="0" equalAverage="0" bottom="0" percent="0" rank="0" text="" dxfId="45">
      <formula>29</formula>
    </cfRule>
    <cfRule type="cellIs" priority="48" operator="equal" aboveAverage="0" equalAverage="0" bottom="0" percent="0" rank="0" text="" dxfId="46">
      <formula>65</formula>
    </cfRule>
    <cfRule type="cellIs" priority="49" operator="equal" aboveAverage="0" equalAverage="0" bottom="0" percent="0" rank="0" text="" dxfId="47">
      <formula>55</formula>
    </cfRule>
    <cfRule type="cellIs" priority="50" operator="equal" aboveAverage="0" equalAverage="0" bottom="0" percent="0" rank="0" text="" dxfId="48">
      <formula>54</formula>
    </cfRule>
    <cfRule type="cellIs" priority="51" operator="equal" aboveAverage="0" equalAverage="0" bottom="0" percent="0" rank="0" text="" dxfId="49">
      <formula>44</formula>
    </cfRule>
    <cfRule type="cellIs" priority="52" operator="equal" aboveAverage="0" equalAverage="0" bottom="0" percent="0" rank="0" text="" dxfId="50">
      <formula>43</formula>
    </cfRule>
    <cfRule type="cellIs" priority="53" operator="equal" aboveAverage="0" equalAverage="0" bottom="0" percent="0" rank="0" text="" dxfId="51">
      <formula>42</formula>
    </cfRule>
    <cfRule type="cellIs" priority="54" operator="equal" aboveAverage="0" equalAverage="0" bottom="0" percent="0" rank="0" text="" dxfId="52">
      <formula>41</formula>
    </cfRule>
    <cfRule type="cellIs" priority="55" operator="equal" aboveAverage="0" equalAverage="0" bottom="0" percent="0" rank="0" text="" dxfId="53">
      <formula>41</formula>
    </cfRule>
    <cfRule type="cellIs" priority="56" operator="equal" aboveAverage="0" equalAverage="0" bottom="0" percent="0" rank="0" text="" dxfId="54">
      <formula>30</formula>
    </cfRule>
    <cfRule type="cellIs" priority="57" operator="equal" aboveAverage="0" equalAverage="0" bottom="0" percent="0" rank="0" text="" dxfId="55">
      <formula>28</formula>
    </cfRule>
    <cfRule type="cellIs" priority="58" operator="equal" aboveAverage="0" equalAverage="0" bottom="0" percent="0" rank="0" text="" dxfId="56">
      <formula>28</formula>
    </cfRule>
    <cfRule type="cellIs" priority="59" operator="equal" aboveAverage="0" equalAverage="0" bottom="0" percent="0" rank="0" text="" dxfId="57">
      <formula>27</formula>
    </cfRule>
    <cfRule type="cellIs" priority="60" operator="equal" aboveAverage="0" equalAverage="0" bottom="0" percent="0" rank="0" text="" dxfId="58">
      <formula>302</formula>
    </cfRule>
    <cfRule type="cellIs" priority="61" operator="equal" aboveAverage="0" equalAverage="0" bottom="0" percent="0" rank="0" text="" dxfId="59">
      <formula>301</formula>
    </cfRule>
  </conditionalFormatting>
  <conditionalFormatting sqref="C3:C63">
    <cfRule type="cellIs" priority="62" operator="equal" aboveAverage="0" equalAverage="0" bottom="0" percent="0" rank="0" text="" dxfId="60">
      <formula>48</formula>
    </cfRule>
    <cfRule type="cellIs" priority="63" operator="equal" aboveAverage="0" equalAverage="0" bottom="0" percent="0" rank="0" text="" dxfId="61">
      <formula>83</formula>
    </cfRule>
    <cfRule type="cellIs" priority="64" operator="equal" aboveAverage="0" equalAverage="0" bottom="0" percent="0" rank="0" text="" dxfId="62">
      <formula>29</formula>
    </cfRule>
    <cfRule type="cellIs" priority="65" operator="equal" aboveAverage="0" equalAverage="0" bottom="0" percent="0" rank="0" text="" dxfId="63">
      <formula>65</formula>
    </cfRule>
    <cfRule type="cellIs" priority="66" operator="equal" aboveAverage="0" equalAverage="0" bottom="0" percent="0" rank="0" text="" dxfId="64">
      <formula>55</formula>
    </cfRule>
    <cfRule type="cellIs" priority="67" operator="equal" aboveAverage="0" equalAverage="0" bottom="0" percent="0" rank="0" text="" dxfId="65">
      <formula>54</formula>
    </cfRule>
    <cfRule type="cellIs" priority="68" operator="equal" aboveAverage="0" equalAverage="0" bottom="0" percent="0" rank="0" text="" dxfId="66">
      <formula>44</formula>
    </cfRule>
    <cfRule type="cellIs" priority="69" operator="equal" aboveAverage="0" equalAverage="0" bottom="0" percent="0" rank="0" text="" dxfId="67">
      <formula>43</formula>
    </cfRule>
    <cfRule type="cellIs" priority="70" operator="equal" aboveAverage="0" equalAverage="0" bottom="0" percent="0" rank="0" text="" dxfId="68">
      <formula>42</formula>
    </cfRule>
    <cfRule type="cellIs" priority="71" operator="equal" aboveAverage="0" equalAverage="0" bottom="0" percent="0" rank="0" text="" dxfId="69">
      <formula>41</formula>
    </cfRule>
    <cfRule type="cellIs" priority="72" operator="equal" aboveAverage="0" equalAverage="0" bottom="0" percent="0" rank="0" text="" dxfId="70">
      <formula>41</formula>
    </cfRule>
    <cfRule type="cellIs" priority="73" operator="equal" aboveAverage="0" equalAverage="0" bottom="0" percent="0" rank="0" text="" dxfId="71">
      <formula>30</formula>
    </cfRule>
    <cfRule type="cellIs" priority="74" operator="equal" aboveAverage="0" equalAverage="0" bottom="0" percent="0" rank="0" text="" dxfId="72">
      <formula>28</formula>
    </cfRule>
    <cfRule type="cellIs" priority="75" operator="equal" aboveAverage="0" equalAverage="0" bottom="0" percent="0" rank="0" text="" dxfId="73">
      <formula>28</formula>
    </cfRule>
    <cfRule type="cellIs" priority="76" operator="equal" aboveAverage="0" equalAverage="0" bottom="0" percent="0" rank="0" text="" dxfId="74">
      <formula>27</formula>
    </cfRule>
    <cfRule type="cellIs" priority="77" operator="equal" aboveAverage="0" equalAverage="0" bottom="0" percent="0" rank="0" text="" dxfId="75">
      <formula>302</formula>
    </cfRule>
    <cfRule type="cellIs" priority="78" operator="equal" aboveAverage="0" equalAverage="0" bottom="0" percent="0" rank="0" text="" dxfId="76">
      <formula>301</formula>
    </cfRule>
  </conditionalFormatting>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H30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
  <cols>
    <col collapsed="false" hidden="false" max="1" min="1" style="0" width="8.61133603238866"/>
    <col collapsed="false" hidden="false" max="2" min="2" style="0" width="6.42914979757085"/>
    <col collapsed="false" hidden="false" max="3" min="3" style="0" width="8.1417004048583"/>
    <col collapsed="false" hidden="false" max="4" min="4" style="0" width="8.2834008097166"/>
    <col collapsed="false" hidden="false" max="5" min="5" style="0" width="22.2793522267206"/>
    <col collapsed="false" hidden="false" max="6" min="6" style="0" width="9.85425101214575"/>
    <col collapsed="false" hidden="false" max="7" min="7" style="0" width="7"/>
    <col collapsed="false" hidden="false" max="8" min="8" style="0" width="5.85425101214575"/>
    <col collapsed="false" hidden="false" max="9" min="9" style="0" width="9.4251012145749"/>
    <col collapsed="false" hidden="false" max="1025" min="10" style="0" width="8.61133603238866"/>
  </cols>
  <sheetData>
    <row r="1" customFormat="false" ht="15.75" hidden="false" customHeight="false" outlineLevel="0" collapsed="false">
      <c r="B1" s="83" t="s">
        <v>146</v>
      </c>
      <c r="C1" s="83"/>
      <c r="D1" s="83"/>
      <c r="E1" s="83"/>
      <c r="F1" s="83"/>
      <c r="G1" s="83"/>
      <c r="H1" s="83"/>
    </row>
    <row r="2" customFormat="false" ht="15.75" hidden="false" customHeight="false" outlineLevel="0" collapsed="false">
      <c r="B2" s="84" t="s">
        <v>147</v>
      </c>
      <c r="C2" s="85" t="s">
        <v>148</v>
      </c>
      <c r="D2" s="85" t="s">
        <v>149</v>
      </c>
      <c r="E2" s="85" t="s">
        <v>150</v>
      </c>
      <c r="F2" s="85" t="s">
        <v>151</v>
      </c>
      <c r="G2" s="85" t="s">
        <v>152</v>
      </c>
      <c r="H2" s="86" t="s">
        <v>153</v>
      </c>
    </row>
    <row r="3" customFormat="false" ht="15" hidden="false" customHeight="false" outlineLevel="0" collapsed="false">
      <c r="B3" s="87" t="n">
        <f aca="false">IF(ENTRY!B3="S",ENTRY!A3,"na")</f>
        <v>1</v>
      </c>
      <c r="C3" s="87" t="n">
        <f aca="false">IF(ENTRY!B3="S",ENTRY!C3,"na")</f>
        <v>2306826</v>
      </c>
      <c r="D3" s="87" t="str">
        <f aca="false">IF(ENTRY!B3="S",ENTRY!B3,"na")</f>
        <v>S</v>
      </c>
      <c r="E3" s="87" t="str">
        <f aca="false">IF(ENTRY!B3="S",ENTRY!D3,"na")</f>
        <v>ABHISHEK CHAUHAN</v>
      </c>
      <c r="F3" s="87" t="n">
        <f aca="false">IFERROR((COUNTIF($G$3:G3,G3)-1)*0.0001+G3,"NA")</f>
        <v>357</v>
      </c>
      <c r="G3" s="87" t="n">
        <f aca="false">IF(ENTRY!B3="S",ENTRY!BJ3,"na")</f>
        <v>357</v>
      </c>
      <c r="H3" s="88" t="n">
        <f aca="false">IF(ENTRY!B3="S",ENTRY!BK3,"na")</f>
        <v>71.4</v>
      </c>
    </row>
    <row r="4" customFormat="false" ht="15" hidden="false" customHeight="false" outlineLevel="0" collapsed="false">
      <c r="B4" s="87" t="n">
        <f aca="false">IF(ENTRY!B4="S",ENTRY!A4,"na")</f>
        <v>2</v>
      </c>
      <c r="C4" s="87" t="n">
        <f aca="false">IF(ENTRY!B4="S",ENTRY!C4,"na")</f>
        <v>2306827</v>
      </c>
      <c r="D4" s="87" t="str">
        <f aca="false">IF(ENTRY!B4="S",ENTRY!B4,"na")</f>
        <v>S</v>
      </c>
      <c r="E4" s="87" t="str">
        <f aca="false">IF(ENTRY!B4="S",ENTRY!D4,"na")</f>
        <v>ADVITIYA SHARMA</v>
      </c>
      <c r="F4" s="87" t="n">
        <f aca="false">IFERROR((COUNTIF($G$3:G4,G4)-1)*0.0001+G4,"NA")</f>
        <v>389</v>
      </c>
      <c r="G4" s="87" t="n">
        <f aca="false">IF(ENTRY!B4="S",ENTRY!BJ4,"na")</f>
        <v>389</v>
      </c>
      <c r="H4" s="88" t="n">
        <f aca="false">IF(ENTRY!B4="S",ENTRY!BK4,"na")</f>
        <v>77.8</v>
      </c>
    </row>
    <row r="5" customFormat="false" ht="15" hidden="false" customHeight="false" outlineLevel="0" collapsed="false">
      <c r="B5" s="87" t="n">
        <f aca="false">IF(ENTRY!B5="S",ENTRY!A5,"na")</f>
        <v>3</v>
      </c>
      <c r="C5" s="87" t="n">
        <f aca="false">IF(ENTRY!B5="S",ENTRY!C5,"na")</f>
        <v>2306828</v>
      </c>
      <c r="D5" s="87" t="str">
        <f aca="false">IF(ENTRY!B5="S",ENTRY!B5,"na")</f>
        <v>S</v>
      </c>
      <c r="E5" s="87" t="str">
        <f aca="false">IF(ENTRY!B5="S",ENTRY!D5,"na")</f>
        <v>AMRITA RANI</v>
      </c>
      <c r="F5" s="87" t="n">
        <f aca="false">IFERROR((COUNTIF($G$3:G5,G5)-1)*0.0001+G5,"NA")</f>
        <v>298</v>
      </c>
      <c r="G5" s="87" t="n">
        <f aca="false">IF(ENTRY!B5="S",ENTRY!BJ5,"na")</f>
        <v>298</v>
      </c>
      <c r="H5" s="88" t="n">
        <f aca="false">IF(ENTRY!B5="S",ENTRY!BK5,"na")</f>
        <v>59.6</v>
      </c>
    </row>
    <row r="6" customFormat="false" ht="15" hidden="false" customHeight="false" outlineLevel="0" collapsed="false">
      <c r="B6" s="87" t="n">
        <f aca="false">IF(ENTRY!B6="S",ENTRY!A6,"na")</f>
        <v>4</v>
      </c>
      <c r="C6" s="87" t="n">
        <f aca="false">IF(ENTRY!B6="S",ENTRY!C6,"na")</f>
        <v>2306829</v>
      </c>
      <c r="D6" s="87" t="str">
        <f aca="false">IF(ENTRY!B6="S",ENTRY!B6,"na")</f>
        <v>S</v>
      </c>
      <c r="E6" s="87" t="str">
        <f aca="false">IF(ENTRY!B6="S",ENTRY!D6,"na")</f>
        <v>ANCHAL SHARMA</v>
      </c>
      <c r="F6" s="87" t="n">
        <f aca="false">IFERROR((COUNTIF($G$3:G6,G6)-1)*0.0001+G6,"NA")</f>
        <v>280</v>
      </c>
      <c r="G6" s="87" t="n">
        <f aca="false">IF(ENTRY!B6="S",ENTRY!BJ6,"na")</f>
        <v>280</v>
      </c>
      <c r="H6" s="88" t="n">
        <f aca="false">IF(ENTRY!B6="S",ENTRY!BK6,"na")</f>
        <v>56</v>
      </c>
    </row>
    <row r="7" customFormat="false" ht="15" hidden="false" customHeight="false" outlineLevel="0" collapsed="false">
      <c r="B7" s="87" t="n">
        <f aca="false">IF(ENTRY!B7="S",ENTRY!A7,"na")</f>
        <v>5</v>
      </c>
      <c r="C7" s="87" t="n">
        <f aca="false">IF(ENTRY!B7="S",ENTRY!C7,"na")</f>
        <v>2306830</v>
      </c>
      <c r="D7" s="87" t="str">
        <f aca="false">IF(ENTRY!B7="S",ENTRY!B7,"na")</f>
        <v>S</v>
      </c>
      <c r="E7" s="87" t="str">
        <f aca="false">IF(ENTRY!B7="S",ENTRY!D7,"na")</f>
        <v>ANIKET</v>
      </c>
      <c r="F7" s="87" t="n">
        <f aca="false">IFERROR((COUNTIF($G$3:G7,G7)-1)*0.0001+G7,"NA")</f>
        <v>355</v>
      </c>
      <c r="G7" s="87" t="n">
        <f aca="false">IF(ENTRY!B7="S",ENTRY!BJ7,"na")</f>
        <v>355</v>
      </c>
      <c r="H7" s="88" t="n">
        <f aca="false">IF(ENTRY!B7="S",ENTRY!BK7,"na")</f>
        <v>71</v>
      </c>
    </row>
    <row r="8" customFormat="false" ht="15" hidden="false" customHeight="false" outlineLevel="0" collapsed="false">
      <c r="B8" s="87" t="n">
        <f aca="false">IF(ENTRY!B8="S",ENTRY!A8,"na")</f>
        <v>6</v>
      </c>
      <c r="C8" s="87" t="n">
        <f aca="false">IF(ENTRY!B8="S",ENTRY!C8,"na")</f>
        <v>2306831</v>
      </c>
      <c r="D8" s="87" t="str">
        <f aca="false">IF(ENTRY!B8="S",ENTRY!B8,"na")</f>
        <v>S</v>
      </c>
      <c r="E8" s="87" t="str">
        <f aca="false">IF(ENTRY!B8="S",ENTRY!D8,"na")</f>
        <v>ANSHIKA RANA</v>
      </c>
      <c r="F8" s="87" t="n">
        <f aca="false">IFERROR((COUNTIF($G$3:G8,G8)-1)*0.0001+G8,"NA")</f>
        <v>312</v>
      </c>
      <c r="G8" s="87" t="n">
        <f aca="false">IF(ENTRY!B8="S",ENTRY!BJ8,"na")</f>
        <v>312</v>
      </c>
      <c r="H8" s="88" t="n">
        <f aca="false">IF(ENTRY!B8="S",ENTRY!BK8,"na")</f>
        <v>62.4</v>
      </c>
    </row>
    <row r="9" customFormat="false" ht="15" hidden="false" customHeight="false" outlineLevel="0" collapsed="false">
      <c r="B9" s="87" t="n">
        <f aca="false">IF(ENTRY!B9="S",ENTRY!A9,"na")</f>
        <v>7</v>
      </c>
      <c r="C9" s="87" t="n">
        <f aca="false">IF(ENTRY!B9="S",ENTRY!C9,"na")</f>
        <v>2306832</v>
      </c>
      <c r="D9" s="87" t="str">
        <f aca="false">IF(ENTRY!B9="S",ENTRY!B9,"na")</f>
        <v>S</v>
      </c>
      <c r="E9" s="87" t="str">
        <f aca="false">IF(ENTRY!B9="S",ENTRY!D9,"na")</f>
        <v>AYUSH SHARMA</v>
      </c>
      <c r="F9" s="87" t="n">
        <f aca="false">IFERROR((COUNTIF($G$3:G9,G9)-1)*0.0001+G9,"NA")</f>
        <v>212</v>
      </c>
      <c r="G9" s="87" t="n">
        <f aca="false">IF(ENTRY!B9="S",ENTRY!BJ9,"na")</f>
        <v>212</v>
      </c>
      <c r="H9" s="88" t="n">
        <f aca="false">IF(ENTRY!B9="S",ENTRY!BK9,"na")</f>
        <v>42.4</v>
      </c>
    </row>
    <row r="10" customFormat="false" ht="15" hidden="false" customHeight="false" outlineLevel="0" collapsed="false">
      <c r="B10" s="87" t="n">
        <f aca="false">IF(ENTRY!B10="S",ENTRY!A10,"na")</f>
        <v>8</v>
      </c>
      <c r="C10" s="87" t="n">
        <f aca="false">IF(ENTRY!B10="S",ENTRY!C10,"na")</f>
        <v>2306833</v>
      </c>
      <c r="D10" s="87" t="str">
        <f aca="false">IF(ENTRY!B10="S",ENTRY!B10,"na")</f>
        <v>S</v>
      </c>
      <c r="E10" s="87" t="str">
        <f aca="false">IF(ENTRY!B10="S",ENTRY!D10,"na")</f>
        <v>CHAHAT AWASTHI</v>
      </c>
      <c r="F10" s="87" t="n">
        <f aca="false">IFERROR((COUNTIF($G$3:G10,G10)-1)*0.0001+G10,"NA")</f>
        <v>302</v>
      </c>
      <c r="G10" s="87" t="n">
        <f aca="false">IF(ENTRY!B10="S",ENTRY!BJ10,"na")</f>
        <v>302</v>
      </c>
      <c r="H10" s="88" t="n">
        <f aca="false">IF(ENTRY!B10="S",ENTRY!BK10,"na")</f>
        <v>60.4</v>
      </c>
    </row>
    <row r="11" customFormat="false" ht="15" hidden="false" customHeight="false" outlineLevel="0" collapsed="false">
      <c r="B11" s="87" t="n">
        <f aca="false">IF(ENTRY!B11="S",ENTRY!A11,"na")</f>
        <v>9</v>
      </c>
      <c r="C11" s="87" t="n">
        <f aca="false">IF(ENTRY!B11="S",ENTRY!C11,"na")</f>
        <v>2306834</v>
      </c>
      <c r="D11" s="87" t="str">
        <f aca="false">IF(ENTRY!B11="S",ENTRY!B11,"na")</f>
        <v>S</v>
      </c>
      <c r="E11" s="87" t="str">
        <f aca="false">IF(ENTRY!B11="S",ENTRY!D11,"na")</f>
        <v>GAURAV SINGH</v>
      </c>
      <c r="F11" s="87" t="n">
        <f aca="false">IFERROR((COUNTIF($G$3:G11,G11)-1)*0.0001+G11,"NA")</f>
        <v>282</v>
      </c>
      <c r="G11" s="87" t="n">
        <f aca="false">IF(ENTRY!B11="S",ENTRY!BJ11,"na")</f>
        <v>282</v>
      </c>
      <c r="H11" s="88" t="n">
        <f aca="false">IF(ENTRY!B11="S",ENTRY!BK11,"na")</f>
        <v>56.4</v>
      </c>
    </row>
    <row r="12" customFormat="false" ht="15" hidden="false" customHeight="false" outlineLevel="0" collapsed="false">
      <c r="B12" s="87" t="n">
        <f aca="false">IF(ENTRY!B12="S",ENTRY!A12,"na")</f>
        <v>10</v>
      </c>
      <c r="C12" s="87" t="n">
        <f aca="false">IF(ENTRY!B12="S",ENTRY!C12,"na")</f>
        <v>2306835</v>
      </c>
      <c r="D12" s="87" t="str">
        <f aca="false">IF(ENTRY!B12="S",ENTRY!B12,"na")</f>
        <v>S</v>
      </c>
      <c r="E12" s="87" t="str">
        <f aca="false">IF(ENTRY!B12="S",ENTRY!D12,"na")</f>
        <v>GAYATRI</v>
      </c>
      <c r="F12" s="87" t="n">
        <f aca="false">IFERROR((COUNTIF($G$3:G12,G12)-1)*0.0001+G12,"NA")</f>
        <v>316</v>
      </c>
      <c r="G12" s="87" t="n">
        <f aca="false">IF(ENTRY!B12="S",ENTRY!BJ12,"na")</f>
        <v>316</v>
      </c>
      <c r="H12" s="88" t="n">
        <f aca="false">IF(ENTRY!B12="S",ENTRY!BK12,"na")</f>
        <v>63.2</v>
      </c>
    </row>
    <row r="13" customFormat="false" ht="15" hidden="false" customHeight="false" outlineLevel="0" collapsed="false">
      <c r="B13" s="87" t="n">
        <f aca="false">IF(ENTRY!B13="S",ENTRY!A13,"na")</f>
        <v>11</v>
      </c>
      <c r="C13" s="87" t="n">
        <f aca="false">IF(ENTRY!B13="S",ENTRY!C13,"na")</f>
        <v>2306836</v>
      </c>
      <c r="D13" s="87" t="str">
        <f aca="false">IF(ENTRY!B13="S",ENTRY!B13,"na")</f>
        <v>S</v>
      </c>
      <c r="E13" s="87" t="str">
        <f aca="false">IF(ENTRY!B13="S",ENTRY!D13,"na")</f>
        <v>HIMANSHI</v>
      </c>
      <c r="F13" s="87" t="n">
        <f aca="false">IFERROR((COUNTIF($G$3:G13,G13)-1)*0.0001+G13,"NA")</f>
        <v>309</v>
      </c>
      <c r="G13" s="87" t="n">
        <f aca="false">IF(ENTRY!B13="S",ENTRY!BJ13,"na")</f>
        <v>309</v>
      </c>
      <c r="H13" s="88" t="n">
        <f aca="false">IF(ENTRY!B13="S",ENTRY!BK13,"na")</f>
        <v>61.8</v>
      </c>
    </row>
    <row r="14" customFormat="false" ht="15" hidden="false" customHeight="false" outlineLevel="0" collapsed="false">
      <c r="B14" s="87" t="n">
        <f aca="false">IF(ENTRY!B14="S",ENTRY!A14,"na")</f>
        <v>12</v>
      </c>
      <c r="C14" s="87" t="n">
        <f aca="false">IF(ENTRY!B14="S",ENTRY!C14,"na")</f>
        <v>2306837</v>
      </c>
      <c r="D14" s="87" t="str">
        <f aca="false">IF(ENTRY!B14="S",ENTRY!B14,"na")</f>
        <v>S</v>
      </c>
      <c r="E14" s="87" t="str">
        <f aca="false">IF(ENTRY!B14="S",ENTRY!D14,"na")</f>
        <v>JASWANT SINGH</v>
      </c>
      <c r="F14" s="87" t="n">
        <f aca="false">IFERROR((COUNTIF($G$3:G14,G14)-1)*0.0001+G14,"NA")</f>
        <v>390</v>
      </c>
      <c r="G14" s="87" t="n">
        <f aca="false">IF(ENTRY!B14="S",ENTRY!BJ14,"na")</f>
        <v>390</v>
      </c>
      <c r="H14" s="88" t="n">
        <f aca="false">IF(ENTRY!B14="S",ENTRY!BK14,"na")</f>
        <v>78</v>
      </c>
    </row>
    <row r="15" customFormat="false" ht="15" hidden="false" customHeight="false" outlineLevel="0" collapsed="false">
      <c r="B15" s="87" t="n">
        <f aca="false">IF(ENTRY!B15="S",ENTRY!A15,"na")</f>
        <v>13</v>
      </c>
      <c r="C15" s="87" t="n">
        <f aca="false">IF(ENTRY!B15="S",ENTRY!C15,"na")</f>
        <v>2306838</v>
      </c>
      <c r="D15" s="87" t="str">
        <f aca="false">IF(ENTRY!B15="S",ENTRY!B15,"na")</f>
        <v>S</v>
      </c>
      <c r="E15" s="87" t="str">
        <f aca="false">IF(ENTRY!B15="S",ENTRY!D15,"na")</f>
        <v>KARAN SINGH</v>
      </c>
      <c r="F15" s="87" t="n">
        <f aca="false">IFERROR((COUNTIF($G$3:G15,G15)-1)*0.0001+G15,"NA")</f>
        <v>390.0001</v>
      </c>
      <c r="G15" s="87" t="n">
        <f aca="false">IF(ENTRY!B15="S",ENTRY!BJ15,"na")</f>
        <v>390</v>
      </c>
      <c r="H15" s="88" t="n">
        <f aca="false">IF(ENTRY!B15="S",ENTRY!BK15,"na")</f>
        <v>78</v>
      </c>
    </row>
    <row r="16" customFormat="false" ht="15" hidden="false" customHeight="false" outlineLevel="0" collapsed="false">
      <c r="B16" s="87" t="n">
        <f aca="false">IF(ENTRY!B16="S",ENTRY!A16,"na")</f>
        <v>14</v>
      </c>
      <c r="C16" s="87" t="n">
        <f aca="false">IF(ENTRY!B16="S",ENTRY!C16,"na")</f>
        <v>2306839</v>
      </c>
      <c r="D16" s="87" t="str">
        <f aca="false">IF(ENTRY!B16="S",ENTRY!B16,"na")</f>
        <v>S</v>
      </c>
      <c r="E16" s="87" t="str">
        <f aca="false">IF(ENTRY!B16="S",ENTRY!D16,"na")</f>
        <v>KARTIK</v>
      </c>
      <c r="F16" s="87" t="n">
        <f aca="false">IFERROR((COUNTIF($G$3:G16,G16)-1)*0.0001+G16,"NA")</f>
        <v>423</v>
      </c>
      <c r="G16" s="87" t="n">
        <f aca="false">IF(ENTRY!B16="S",ENTRY!BJ16,"na")</f>
        <v>423</v>
      </c>
      <c r="H16" s="88" t="n">
        <f aca="false">IF(ENTRY!B16="S",ENTRY!BK16,"na")</f>
        <v>84.6</v>
      </c>
    </row>
    <row r="17" customFormat="false" ht="15" hidden="false" customHeight="false" outlineLevel="0" collapsed="false">
      <c r="B17" s="87" t="n">
        <f aca="false">IF(ENTRY!B17="S",ENTRY!A17,"na")</f>
        <v>15</v>
      </c>
      <c r="C17" s="87" t="n">
        <f aca="false">IF(ENTRY!B17="S",ENTRY!C17,"na")</f>
        <v>2306840</v>
      </c>
      <c r="D17" s="87" t="str">
        <f aca="false">IF(ENTRY!B17="S",ENTRY!B17,"na")</f>
        <v>S</v>
      </c>
      <c r="E17" s="87" t="str">
        <f aca="false">IF(ENTRY!B17="S",ENTRY!D17,"na")</f>
        <v>MANSI JAMWAL</v>
      </c>
      <c r="F17" s="87" t="n">
        <f aca="false">IFERROR((COUNTIF($G$3:G17,G17)-1)*0.0001+G17,"NA")</f>
        <v>353</v>
      </c>
      <c r="G17" s="87" t="n">
        <f aca="false">IF(ENTRY!B17="S",ENTRY!BJ17,"na")</f>
        <v>353</v>
      </c>
      <c r="H17" s="88" t="n">
        <f aca="false">IF(ENTRY!B17="S",ENTRY!BK17,"na")</f>
        <v>70.6</v>
      </c>
    </row>
    <row r="18" customFormat="false" ht="15" hidden="false" customHeight="false" outlineLevel="0" collapsed="false">
      <c r="B18" s="87" t="n">
        <f aca="false">IF(ENTRY!B18="S",ENTRY!A18,"na")</f>
        <v>16</v>
      </c>
      <c r="C18" s="87" t="n">
        <f aca="false">IF(ENTRY!B18="S",ENTRY!C18,"na")</f>
        <v>2306841</v>
      </c>
      <c r="D18" s="87" t="str">
        <f aca="false">IF(ENTRY!B18="S",ENTRY!B18,"na")</f>
        <v>S</v>
      </c>
      <c r="E18" s="87" t="str">
        <f aca="false">IF(ENTRY!B18="S",ENTRY!D18,"na")</f>
        <v>MAYANK</v>
      </c>
      <c r="F18" s="87" t="n">
        <f aca="false">IFERROR((COUNTIF($G$3:G18,G18)-1)*0.0001+G18,"NA")</f>
        <v>371</v>
      </c>
      <c r="G18" s="87" t="n">
        <f aca="false">IF(ENTRY!B18="S",ENTRY!BJ18,"na")</f>
        <v>371</v>
      </c>
      <c r="H18" s="88" t="n">
        <f aca="false">IF(ENTRY!B18="S",ENTRY!BK18,"na")</f>
        <v>74.2</v>
      </c>
    </row>
    <row r="19" customFormat="false" ht="15" hidden="false" customHeight="false" outlineLevel="0" collapsed="false">
      <c r="B19" s="87" t="n">
        <f aca="false">IF(ENTRY!B19="S",ENTRY!A19,"na")</f>
        <v>17</v>
      </c>
      <c r="C19" s="87" t="n">
        <f aca="false">IF(ENTRY!B19="S",ENTRY!C19,"na")</f>
        <v>2306842</v>
      </c>
      <c r="D19" s="87" t="str">
        <f aca="false">IF(ENTRY!B19="S",ENTRY!B19,"na")</f>
        <v>S</v>
      </c>
      <c r="E19" s="87" t="str">
        <f aca="false">IF(ENTRY!B19="S",ENTRY!D19,"na")</f>
        <v>MONIKA SHARMA</v>
      </c>
      <c r="F19" s="87" t="n">
        <f aca="false">IFERROR((COUNTIF($G$3:G19,G19)-1)*0.0001+G19,"NA")</f>
        <v>272</v>
      </c>
      <c r="G19" s="87" t="n">
        <f aca="false">IF(ENTRY!B19="S",ENTRY!BJ19,"na")</f>
        <v>272</v>
      </c>
      <c r="H19" s="88" t="n">
        <f aca="false">IF(ENTRY!B19="S",ENTRY!BK19,"na")</f>
        <v>54.4</v>
      </c>
    </row>
    <row r="20" customFormat="false" ht="15" hidden="false" customHeight="false" outlineLevel="0" collapsed="false">
      <c r="B20" s="87" t="n">
        <f aca="false">IF(ENTRY!B20="S",ENTRY!A20,"na")</f>
        <v>18</v>
      </c>
      <c r="C20" s="87" t="n">
        <f aca="false">IF(ENTRY!B20="S",ENTRY!C20,"na")</f>
        <v>2306843</v>
      </c>
      <c r="D20" s="87" t="str">
        <f aca="false">IF(ENTRY!B20="S",ENTRY!B20,"na")</f>
        <v>S</v>
      </c>
      <c r="E20" s="87" t="str">
        <f aca="false">IF(ENTRY!B20="S",ENTRY!D20,"na")</f>
        <v>NAVITA KAPOOR</v>
      </c>
      <c r="F20" s="87" t="n">
        <f aca="false">IFERROR((COUNTIF($G$3:G20,G20)-1)*0.0001+G20,"NA")</f>
        <v>322</v>
      </c>
      <c r="G20" s="87" t="n">
        <f aca="false">IF(ENTRY!B20="S",ENTRY!BJ20,"na")</f>
        <v>322</v>
      </c>
      <c r="H20" s="88" t="n">
        <f aca="false">IF(ENTRY!B20="S",ENTRY!BK20,"na")</f>
        <v>64.4</v>
      </c>
    </row>
    <row r="21" customFormat="false" ht="15" hidden="false" customHeight="false" outlineLevel="0" collapsed="false">
      <c r="B21" s="87" t="n">
        <f aca="false">IF(ENTRY!B21="S",ENTRY!A21,"na")</f>
        <v>19</v>
      </c>
      <c r="C21" s="87" t="n">
        <f aca="false">IF(ENTRY!B21="S",ENTRY!C21,"na")</f>
        <v>2306844</v>
      </c>
      <c r="D21" s="87" t="str">
        <f aca="false">IF(ENTRY!B21="S",ENTRY!B21,"na")</f>
        <v>S</v>
      </c>
      <c r="E21" s="87" t="str">
        <f aca="false">IF(ENTRY!B21="S",ENTRY!D21,"na")</f>
        <v>NEELAM</v>
      </c>
      <c r="F21" s="87" t="n">
        <f aca="false">IFERROR((COUNTIF($G$3:G21,G21)-1)*0.0001+G21,"NA")</f>
        <v>416</v>
      </c>
      <c r="G21" s="87" t="n">
        <f aca="false">IF(ENTRY!B21="S",ENTRY!BJ21,"na")</f>
        <v>416</v>
      </c>
      <c r="H21" s="88" t="n">
        <f aca="false">IF(ENTRY!B21="S",ENTRY!BK21,"na")</f>
        <v>83.2</v>
      </c>
    </row>
    <row r="22" customFormat="false" ht="15" hidden="false" customHeight="false" outlineLevel="0" collapsed="false">
      <c r="B22" s="87" t="n">
        <f aca="false">IF(ENTRY!B22="S",ENTRY!A22,"na")</f>
        <v>20</v>
      </c>
      <c r="C22" s="87" t="n">
        <f aca="false">IF(ENTRY!B22="S",ENTRY!C22,"na")</f>
        <v>2306845</v>
      </c>
      <c r="D22" s="87" t="str">
        <f aca="false">IF(ENTRY!B22="S",ENTRY!B22,"na")</f>
        <v>S</v>
      </c>
      <c r="E22" s="87" t="str">
        <f aca="false">IF(ENTRY!B22="S",ENTRY!D22,"na")</f>
        <v>PALLAVI THAKUR</v>
      </c>
      <c r="F22" s="87" t="n">
        <f aca="false">IFERROR((COUNTIF($G$3:G22,G22)-1)*0.0001+G22,"NA")</f>
        <v>420</v>
      </c>
      <c r="G22" s="87" t="n">
        <f aca="false">IF(ENTRY!B22="S",ENTRY!BJ22,"na")</f>
        <v>420</v>
      </c>
      <c r="H22" s="88" t="n">
        <f aca="false">IF(ENTRY!B22="S",ENTRY!BK22,"na")</f>
        <v>84</v>
      </c>
    </row>
    <row r="23" customFormat="false" ht="15" hidden="false" customHeight="false" outlineLevel="0" collapsed="false">
      <c r="B23" s="87" t="n">
        <f aca="false">IF(ENTRY!B23="S",ENTRY!A23,"na")</f>
        <v>21</v>
      </c>
      <c r="C23" s="87" t="n">
        <f aca="false">IF(ENTRY!B23="S",ENTRY!C23,"na")</f>
        <v>2306846</v>
      </c>
      <c r="D23" s="87" t="str">
        <f aca="false">IF(ENTRY!B23="S",ENTRY!B23,"na")</f>
        <v>S</v>
      </c>
      <c r="E23" s="87" t="str">
        <f aca="false">IF(ENTRY!B23="S",ENTRY!D23,"na")</f>
        <v>PRATYUSH MAHAJAN</v>
      </c>
      <c r="F23" s="87" t="n">
        <f aca="false">IFERROR((COUNTIF($G$3:G23,G23)-1)*0.0001+G23,"NA")</f>
        <v>316.0001</v>
      </c>
      <c r="G23" s="87" t="n">
        <f aca="false">IF(ENTRY!B23="S",ENTRY!BJ23,"na")</f>
        <v>316</v>
      </c>
      <c r="H23" s="88" t="n">
        <f aca="false">IF(ENTRY!B23="S",ENTRY!BK23,"na")</f>
        <v>63.2</v>
      </c>
    </row>
    <row r="24" customFormat="false" ht="15" hidden="false" customHeight="false" outlineLevel="0" collapsed="false">
      <c r="B24" s="87" t="n">
        <f aca="false">IF(ENTRY!B24="S",ENTRY!A24,"na")</f>
        <v>22</v>
      </c>
      <c r="C24" s="87" t="n">
        <f aca="false">IF(ENTRY!B24="S",ENTRY!C24,"na")</f>
        <v>2306847</v>
      </c>
      <c r="D24" s="87" t="str">
        <f aca="false">IF(ENTRY!B24="S",ENTRY!B24,"na")</f>
        <v>S</v>
      </c>
      <c r="E24" s="87" t="str">
        <f aca="false">IF(ENTRY!B24="S",ENTRY!D24,"na")</f>
        <v>PRASHANT</v>
      </c>
      <c r="F24" s="87" t="n">
        <f aca="false">IFERROR((COUNTIF($G$3:G24,G24)-1)*0.0001+G24,"NA")</f>
        <v>305</v>
      </c>
      <c r="G24" s="87" t="n">
        <f aca="false">IF(ENTRY!B24="S",ENTRY!BJ24,"na")</f>
        <v>305</v>
      </c>
      <c r="H24" s="88" t="n">
        <f aca="false">IF(ENTRY!B24="S",ENTRY!BK24,"na")</f>
        <v>61</v>
      </c>
    </row>
    <row r="25" customFormat="false" ht="15" hidden="false" customHeight="false" outlineLevel="0" collapsed="false">
      <c r="B25" s="87" t="n">
        <f aca="false">IF(ENTRY!B25="S",ENTRY!A25,"na")</f>
        <v>23</v>
      </c>
      <c r="C25" s="87" t="n">
        <f aca="false">IF(ENTRY!B25="S",ENTRY!C25,"na")</f>
        <v>2306848</v>
      </c>
      <c r="D25" s="87" t="str">
        <f aca="false">IF(ENTRY!B25="S",ENTRY!B25,"na")</f>
        <v>S</v>
      </c>
      <c r="E25" s="87" t="str">
        <f aca="false">IF(ENTRY!B25="S",ENTRY!D25,"na")</f>
        <v>PRITI BHANDARI</v>
      </c>
      <c r="F25" s="87" t="n">
        <f aca="false">IFERROR((COUNTIF($G$3:G25,G25)-1)*0.0001+G25,"NA")</f>
        <v>340</v>
      </c>
      <c r="G25" s="87" t="n">
        <f aca="false">IF(ENTRY!B25="S",ENTRY!BJ25,"na")</f>
        <v>340</v>
      </c>
      <c r="H25" s="88" t="n">
        <f aca="false">IF(ENTRY!B25="S",ENTRY!BK25,"na")</f>
        <v>68</v>
      </c>
    </row>
    <row r="26" customFormat="false" ht="15" hidden="false" customHeight="false" outlineLevel="0" collapsed="false">
      <c r="B26" s="87" t="n">
        <f aca="false">IF(ENTRY!B26="S",ENTRY!A26,"na")</f>
        <v>24</v>
      </c>
      <c r="C26" s="87" t="n">
        <f aca="false">IF(ENTRY!B26="S",ENTRY!C26,"na")</f>
        <v>2306849</v>
      </c>
      <c r="D26" s="87" t="str">
        <f aca="false">IF(ENTRY!B26="S",ENTRY!B26,"na")</f>
        <v>S</v>
      </c>
      <c r="E26" s="87" t="str">
        <f aca="false">IF(ENTRY!B26="S",ENTRY!D26,"na")</f>
        <v>PRITYUSH KUMAR</v>
      </c>
      <c r="F26" s="87" t="n">
        <f aca="false">IFERROR((COUNTIF($G$3:G26,G26)-1)*0.0001+G26,"NA")</f>
        <v>425</v>
      </c>
      <c r="G26" s="87" t="n">
        <f aca="false">IF(ENTRY!B26="S",ENTRY!BJ26,"na")</f>
        <v>425</v>
      </c>
      <c r="H26" s="88" t="n">
        <f aca="false">IF(ENTRY!B26="S",ENTRY!BK26,"na")</f>
        <v>85</v>
      </c>
    </row>
    <row r="27" customFormat="false" ht="15" hidden="false" customHeight="false" outlineLevel="0" collapsed="false">
      <c r="B27" s="87" t="n">
        <f aca="false">IF(ENTRY!B27="S",ENTRY!A27,"na")</f>
        <v>25</v>
      </c>
      <c r="C27" s="87" t="n">
        <f aca="false">IF(ENTRY!B27="S",ENTRY!C27,"na")</f>
        <v>2306850</v>
      </c>
      <c r="D27" s="87" t="str">
        <f aca="false">IF(ENTRY!B27="S",ENTRY!B27,"na")</f>
        <v>S</v>
      </c>
      <c r="E27" s="87" t="str">
        <f aca="false">IF(ENTRY!B27="S",ENTRY!D27,"na")</f>
        <v>RITIKA</v>
      </c>
      <c r="F27" s="87" t="n">
        <f aca="false">IFERROR((COUNTIF($G$3:G27,G27)-1)*0.0001+G27,"NA")</f>
        <v>396</v>
      </c>
      <c r="G27" s="87" t="n">
        <f aca="false">IF(ENTRY!B27="S",ENTRY!BJ27,"na")</f>
        <v>396</v>
      </c>
      <c r="H27" s="88" t="n">
        <f aca="false">IF(ENTRY!B27="S",ENTRY!BK27,"na")</f>
        <v>79.2</v>
      </c>
    </row>
    <row r="28" customFormat="false" ht="15" hidden="false" customHeight="false" outlineLevel="0" collapsed="false">
      <c r="B28" s="87" t="n">
        <f aca="false">IF(ENTRY!B28="S",ENTRY!A28,"na")</f>
        <v>26</v>
      </c>
      <c r="C28" s="87" t="n">
        <f aca="false">IF(ENTRY!B28="S",ENTRY!C28,"na")</f>
        <v>2306851</v>
      </c>
      <c r="D28" s="87" t="str">
        <f aca="false">IF(ENTRY!B28="S",ENTRY!B28,"na")</f>
        <v>S</v>
      </c>
      <c r="E28" s="87" t="str">
        <f aca="false">IF(ENTRY!B28="S",ENTRY!D28,"na")</f>
        <v>RITWIK MONDAL</v>
      </c>
      <c r="F28" s="87" t="n">
        <f aca="false">IFERROR((COUNTIF($G$3:G28,G28)-1)*0.0001+G28,"NA")</f>
        <v>377</v>
      </c>
      <c r="G28" s="87" t="n">
        <f aca="false">IF(ENTRY!B28="S",ENTRY!BJ28,"na")</f>
        <v>377</v>
      </c>
      <c r="H28" s="88" t="n">
        <f aca="false">IF(ENTRY!B28="S",ENTRY!BK28,"na")</f>
        <v>75.4</v>
      </c>
    </row>
    <row r="29" customFormat="false" ht="15" hidden="false" customHeight="false" outlineLevel="0" collapsed="false">
      <c r="B29" s="87" t="n">
        <f aca="false">IF(ENTRY!B29="S",ENTRY!A29,"na")</f>
        <v>27</v>
      </c>
      <c r="C29" s="87" t="n">
        <f aca="false">IF(ENTRY!B29="S",ENTRY!C29,"na")</f>
        <v>2306852</v>
      </c>
      <c r="D29" s="87" t="str">
        <f aca="false">IF(ENTRY!B29="S",ENTRY!B29,"na")</f>
        <v>S</v>
      </c>
      <c r="E29" s="87" t="str">
        <f aca="false">IF(ENTRY!B29="S",ENTRY!D29,"na")</f>
        <v>SARTHAK MAHAJAN</v>
      </c>
      <c r="F29" s="87" t="n">
        <f aca="false">IFERROR((COUNTIF($G$3:G29,G29)-1)*0.0001+G29,"NA")</f>
        <v>450</v>
      </c>
      <c r="G29" s="87" t="n">
        <f aca="false">IF(ENTRY!B29="S",ENTRY!BJ29,"na")</f>
        <v>450</v>
      </c>
      <c r="H29" s="88" t="n">
        <f aca="false">IF(ENTRY!B29="S",ENTRY!BK29,"na")</f>
        <v>90</v>
      </c>
    </row>
    <row r="30" customFormat="false" ht="15" hidden="false" customHeight="false" outlineLevel="0" collapsed="false">
      <c r="B30" s="87" t="n">
        <f aca="false">IF(ENTRY!B30="S",ENTRY!A30,"na")</f>
        <v>28</v>
      </c>
      <c r="C30" s="87" t="n">
        <f aca="false">IF(ENTRY!B30="S",ENTRY!C30,"na")</f>
        <v>2306853</v>
      </c>
      <c r="D30" s="87" t="str">
        <f aca="false">IF(ENTRY!B30="S",ENTRY!B30,"na")</f>
        <v>S</v>
      </c>
      <c r="E30" s="87" t="str">
        <f aca="false">IF(ENTRY!B30="S",ENTRY!D30,"na")</f>
        <v>SOURAV CHOUDHARY</v>
      </c>
      <c r="F30" s="87" t="n">
        <f aca="false">IFERROR((COUNTIF($G$3:G30,G30)-1)*0.0001+G30,"NA")</f>
        <v>330</v>
      </c>
      <c r="G30" s="87" t="n">
        <f aca="false">IF(ENTRY!B30="S",ENTRY!BJ30,"na")</f>
        <v>330</v>
      </c>
      <c r="H30" s="88" t="n">
        <f aca="false">IF(ENTRY!B30="S",ENTRY!BK30,"na")</f>
        <v>66</v>
      </c>
    </row>
    <row r="31" customFormat="false" ht="15" hidden="false" customHeight="false" outlineLevel="0" collapsed="false">
      <c r="B31" s="87" t="n">
        <f aca="false">IF(ENTRY!B31="S",ENTRY!A31,"na")</f>
        <v>29</v>
      </c>
      <c r="C31" s="87" t="n">
        <f aca="false">IF(ENTRY!B31="S",ENTRY!C31,"na")</f>
        <v>2306854</v>
      </c>
      <c r="D31" s="87" t="str">
        <f aca="false">IF(ENTRY!B31="S",ENTRY!B31,"na")</f>
        <v>S</v>
      </c>
      <c r="E31" s="87" t="str">
        <f aca="false">IF(ENTRY!B31="S",ENTRY!D31,"na")</f>
        <v>SORABH KAPOOR</v>
      </c>
      <c r="F31" s="87" t="n">
        <f aca="false">IFERROR((COUNTIF($G$3:G31,G31)-1)*0.0001+G31,"NA")</f>
        <v>225</v>
      </c>
      <c r="G31" s="87" t="n">
        <f aca="false">IF(ENTRY!B31="S",ENTRY!BJ31,"na")</f>
        <v>225</v>
      </c>
      <c r="H31" s="88" t="n">
        <f aca="false">IF(ENTRY!B31="S",ENTRY!BK31,"na")</f>
        <v>45</v>
      </c>
    </row>
    <row r="32" customFormat="false" ht="15" hidden="false" customHeight="false" outlineLevel="0" collapsed="false">
      <c r="B32" s="87" t="n">
        <f aca="false">IF(ENTRY!B32="S",ENTRY!A32,"na")</f>
        <v>30</v>
      </c>
      <c r="C32" s="87" t="n">
        <f aca="false">IF(ENTRY!B32="S",ENTRY!C32,"na")</f>
        <v>2306855</v>
      </c>
      <c r="D32" s="87" t="str">
        <f aca="false">IF(ENTRY!B32="S",ENTRY!B32,"na")</f>
        <v>S</v>
      </c>
      <c r="E32" s="87" t="str">
        <f aca="false">IF(ENTRY!B32="S",ENTRY!D32,"na")</f>
        <v>SHAMBHVI</v>
      </c>
      <c r="F32" s="87" t="n">
        <f aca="false">IFERROR((COUNTIF($G$3:G32,G32)-1)*0.0001+G32,"NA")</f>
        <v>457</v>
      </c>
      <c r="G32" s="87" t="n">
        <f aca="false">IF(ENTRY!B32="S",ENTRY!BJ32,"na")</f>
        <v>457</v>
      </c>
      <c r="H32" s="88" t="n">
        <f aca="false">IF(ENTRY!B32="S",ENTRY!BK32,"na")</f>
        <v>91.4</v>
      </c>
    </row>
    <row r="33" customFormat="false" ht="15" hidden="false" customHeight="false" outlineLevel="0" collapsed="false">
      <c r="B33" s="87" t="n">
        <f aca="false">IF(ENTRY!B33="S",ENTRY!A33,"na")</f>
        <v>31</v>
      </c>
      <c r="C33" s="87" t="n">
        <f aca="false">IF(ENTRY!B33="S",ENTRY!C33,"na")</f>
        <v>2306856</v>
      </c>
      <c r="D33" s="87" t="str">
        <f aca="false">IF(ENTRY!B33="S",ENTRY!B33,"na")</f>
        <v>S</v>
      </c>
      <c r="E33" s="87" t="str">
        <f aca="false">IF(ENTRY!B33="S",ENTRY!D33,"na")</f>
        <v>SHASHANK</v>
      </c>
      <c r="F33" s="87" t="n">
        <f aca="false">IFERROR((COUNTIF($G$3:G33,G33)-1)*0.0001+G33,"NA")</f>
        <v>289</v>
      </c>
      <c r="G33" s="87" t="n">
        <f aca="false">IF(ENTRY!B33="S",ENTRY!BJ33,"na")</f>
        <v>289</v>
      </c>
      <c r="H33" s="88" t="n">
        <f aca="false">IF(ENTRY!B33="S",ENTRY!BK33,"na")</f>
        <v>57.8</v>
      </c>
    </row>
    <row r="34" customFormat="false" ht="15" hidden="false" customHeight="false" outlineLevel="0" collapsed="false">
      <c r="B34" s="87" t="n">
        <f aca="false">IF(ENTRY!B34="S",ENTRY!A34,"na")</f>
        <v>32</v>
      </c>
      <c r="C34" s="87" t="n">
        <f aca="false">IF(ENTRY!B34="S",ENTRY!C34,"na")</f>
        <v>2306857</v>
      </c>
      <c r="D34" s="87" t="str">
        <f aca="false">IF(ENTRY!B34="S",ENTRY!B34,"na")</f>
        <v>S</v>
      </c>
      <c r="E34" s="87" t="str">
        <f aca="false">IF(ENTRY!B34="S",ENTRY!D34,"na")</f>
        <v>SHUBHAM DOGRA</v>
      </c>
      <c r="F34" s="87" t="n">
        <f aca="false">IFERROR((COUNTIF($G$3:G34,G34)-1)*0.0001+G34,"NA")</f>
        <v>355.0001</v>
      </c>
      <c r="G34" s="87" t="n">
        <f aca="false">IF(ENTRY!B34="S",ENTRY!BJ34,"na")</f>
        <v>355</v>
      </c>
      <c r="H34" s="88" t="n">
        <f aca="false">IF(ENTRY!B34="S",ENTRY!BK34,"na")</f>
        <v>71</v>
      </c>
    </row>
    <row r="35" customFormat="false" ht="15" hidden="false" customHeight="false" outlineLevel="0" collapsed="false">
      <c r="B35" s="87" t="n">
        <f aca="false">IF(ENTRY!B35="S",ENTRY!A35,"na")</f>
        <v>33</v>
      </c>
      <c r="C35" s="87" t="n">
        <f aca="false">IF(ENTRY!B35="S",ENTRY!C35,"na")</f>
        <v>2306858</v>
      </c>
      <c r="D35" s="87" t="str">
        <f aca="false">IF(ENTRY!B35="S",ENTRY!B35,"na")</f>
        <v>S</v>
      </c>
      <c r="E35" s="87" t="str">
        <f aca="false">IF(ENTRY!B35="S",ENTRY!D35,"na")</f>
        <v>SRIJAN SHARMA</v>
      </c>
      <c r="F35" s="87" t="n">
        <f aca="false">IFERROR((COUNTIF($G$3:G35,G35)-1)*0.0001+G35,"NA")</f>
        <v>318</v>
      </c>
      <c r="G35" s="87" t="n">
        <f aca="false">IF(ENTRY!B35="S",ENTRY!BJ35,"na")</f>
        <v>318</v>
      </c>
      <c r="H35" s="88" t="n">
        <f aca="false">IF(ENTRY!B35="S",ENTRY!BK35,"na")</f>
        <v>63.6</v>
      </c>
    </row>
    <row r="36" customFormat="false" ht="15" hidden="false" customHeight="false" outlineLevel="0" collapsed="false">
      <c r="B36" s="87" t="n">
        <f aca="false">IF(ENTRY!B36="S",ENTRY!A36,"na")</f>
        <v>34</v>
      </c>
      <c r="C36" s="87" t="n">
        <f aca="false">IF(ENTRY!B36="S",ENTRY!C36,"na")</f>
        <v>2306859</v>
      </c>
      <c r="D36" s="87" t="str">
        <f aca="false">IF(ENTRY!B36="S",ENTRY!B36,"na")</f>
        <v>S</v>
      </c>
      <c r="E36" s="87" t="str">
        <f aca="false">IF(ENTRY!B36="S",ENTRY!D36,"na")</f>
        <v>SUGAM</v>
      </c>
      <c r="F36" s="87" t="n">
        <f aca="false">IFERROR((COUNTIF($G$3:G36,G36)-1)*0.0001+G36,"NA")</f>
        <v>344</v>
      </c>
      <c r="G36" s="87" t="n">
        <f aca="false">IF(ENTRY!B36="S",ENTRY!BJ36,"na")</f>
        <v>344</v>
      </c>
      <c r="H36" s="88" t="n">
        <f aca="false">IF(ENTRY!B36="S",ENTRY!BK36,"na")</f>
        <v>68.8</v>
      </c>
    </row>
    <row r="37" customFormat="false" ht="15" hidden="false" customHeight="false" outlineLevel="0" collapsed="false">
      <c r="B37" s="87" t="n">
        <f aca="false">IF(ENTRY!B37="S",ENTRY!A37,"na")</f>
        <v>35</v>
      </c>
      <c r="C37" s="87" t="n">
        <f aca="false">IF(ENTRY!B37="S",ENTRY!C37,"na")</f>
        <v>2306860</v>
      </c>
      <c r="D37" s="87" t="str">
        <f aca="false">IF(ENTRY!B37="S",ENTRY!B37,"na")</f>
        <v>S</v>
      </c>
      <c r="E37" s="87" t="str">
        <f aca="false">IF(ENTRY!B37="S",ENTRY!D37,"na")</f>
        <v>VANSHIKA SHARMA</v>
      </c>
      <c r="F37" s="87" t="n">
        <f aca="false">IFERROR((COUNTIF($G$3:G37,G37)-1)*0.0001+G37,"NA")</f>
        <v>292</v>
      </c>
      <c r="G37" s="87" t="n">
        <f aca="false">IF(ENTRY!B37="S",ENTRY!BJ37,"na")</f>
        <v>292</v>
      </c>
      <c r="H37" s="88" t="n">
        <f aca="false">IF(ENTRY!B37="S",ENTRY!BK37,"na")</f>
        <v>58.4</v>
      </c>
    </row>
    <row r="38" customFormat="false" ht="15" hidden="false" customHeight="false" outlineLevel="0" collapsed="false">
      <c r="B38" s="87" t="n">
        <f aca="false">IF(ENTRY!B38="S",ENTRY!A38,"na")</f>
        <v>36</v>
      </c>
      <c r="C38" s="87" t="n">
        <f aca="false">IF(ENTRY!B38="S",ENTRY!C38,"na")</f>
        <v>2306861</v>
      </c>
      <c r="D38" s="87" t="str">
        <f aca="false">IF(ENTRY!B38="S",ENTRY!B38,"na")</f>
        <v>S</v>
      </c>
      <c r="E38" s="87" t="str">
        <f aca="false">IF(ENTRY!B38="S",ENTRY!D38,"na")</f>
        <v>SHALINI</v>
      </c>
      <c r="F38" s="87" t="n">
        <f aca="false">IFERROR((COUNTIF($G$3:G38,G38)-1)*0.0001+G38,"NA")</f>
        <v>285</v>
      </c>
      <c r="G38" s="87" t="n">
        <f aca="false">IF(ENTRY!B38="S",ENTRY!BJ38,"na")</f>
        <v>285</v>
      </c>
      <c r="H38" s="88" t="n">
        <f aca="false">IF(ENTRY!B38="S",ENTRY!BK38,"na")</f>
        <v>57</v>
      </c>
    </row>
    <row r="39" customFormat="false" ht="15" hidden="false" customHeight="false" outlineLevel="0" collapsed="false">
      <c r="B39" s="87" t="n">
        <f aca="false">IF(ENTRY!B39="S",ENTRY!A39,"na")</f>
        <v>37</v>
      </c>
      <c r="C39" s="87" t="n">
        <f aca="false">IF(ENTRY!B39="S",ENTRY!C39,"na")</f>
        <v>2306862</v>
      </c>
      <c r="D39" s="87" t="str">
        <f aca="false">IF(ENTRY!B39="S",ENTRY!B39,"na")</f>
        <v>S</v>
      </c>
      <c r="E39" s="87" t="str">
        <f aca="false">IF(ENTRY!B39="S",ENTRY!D39,"na")</f>
        <v>AABHA</v>
      </c>
      <c r="F39" s="87" t="n">
        <f aca="false">IFERROR((COUNTIF($G$3:G39,G39)-1)*0.0001+G39,"NA")</f>
        <v>394</v>
      </c>
      <c r="G39" s="87" t="n">
        <f aca="false">IF(ENTRY!B39="S",ENTRY!BJ39,"na")</f>
        <v>394</v>
      </c>
      <c r="H39" s="88" t="n">
        <f aca="false">IF(ENTRY!B39="S",ENTRY!BK39,"na")</f>
        <v>78.8</v>
      </c>
    </row>
    <row r="40" customFormat="false" ht="15" hidden="false" customHeight="false" outlineLevel="0" collapsed="false">
      <c r="B40" s="87" t="n">
        <f aca="false">IF(ENTRY!B40="S",ENTRY!A40,"na")</f>
        <v>38</v>
      </c>
      <c r="C40" s="87" t="n">
        <f aca="false">IF(ENTRY!B40="S",ENTRY!C40,"na")</f>
        <v>2306863</v>
      </c>
      <c r="D40" s="87" t="str">
        <f aca="false">IF(ENTRY!B40="S",ENTRY!B40,"na")</f>
        <v>S</v>
      </c>
      <c r="E40" s="87" t="str">
        <f aca="false">IF(ENTRY!B40="S",ENTRY!D40,"na")</f>
        <v>ABHILASH DUTT SHARMA</v>
      </c>
      <c r="F40" s="87" t="n">
        <f aca="false">IFERROR((COUNTIF($G$3:G40,G40)-1)*0.0001+G40,"NA")</f>
        <v>232</v>
      </c>
      <c r="G40" s="87" t="n">
        <f aca="false">IF(ENTRY!B40="S",ENTRY!BJ40,"na")</f>
        <v>232</v>
      </c>
      <c r="H40" s="88" t="n">
        <f aca="false">IF(ENTRY!B40="S",ENTRY!BK40,"na")</f>
        <v>46.4</v>
      </c>
    </row>
    <row r="41" customFormat="false" ht="15" hidden="false" customHeight="false" outlineLevel="0" collapsed="false">
      <c r="B41" s="87" t="n">
        <f aca="false">IF(ENTRY!B41="S",ENTRY!A41,"na")</f>
        <v>39</v>
      </c>
      <c r="C41" s="87" t="n">
        <f aca="false">IF(ENTRY!B41="S",ENTRY!C41,"na")</f>
        <v>2306864</v>
      </c>
      <c r="D41" s="87" t="str">
        <f aca="false">IF(ENTRY!B41="S",ENTRY!B41,"na")</f>
        <v>S</v>
      </c>
      <c r="E41" s="87" t="str">
        <f aca="false">IF(ENTRY!B41="S",ENTRY!D41,"na")</f>
        <v>ADITYA KAPIL</v>
      </c>
      <c r="F41" s="87" t="n">
        <f aca="false">IFERROR((COUNTIF($G$3:G41,G41)-1)*0.0001+G41,"NA")</f>
        <v>321</v>
      </c>
      <c r="G41" s="87" t="n">
        <f aca="false">IF(ENTRY!B41="S",ENTRY!BJ41,"na")</f>
        <v>321</v>
      </c>
      <c r="H41" s="88" t="n">
        <f aca="false">IF(ENTRY!B41="S",ENTRY!BK41,"na")</f>
        <v>64.2</v>
      </c>
    </row>
    <row r="42" customFormat="false" ht="15" hidden="false" customHeight="false" outlineLevel="0" collapsed="false">
      <c r="B42" s="87" t="n">
        <f aca="false">IF(ENTRY!B42="S",ENTRY!A42,"na")</f>
        <v>40</v>
      </c>
      <c r="C42" s="87" t="n">
        <f aca="false">IF(ENTRY!B42="S",ENTRY!C42,"na")</f>
        <v>2306865</v>
      </c>
      <c r="D42" s="87" t="str">
        <f aca="false">IF(ENTRY!B42="S",ENTRY!B42,"na")</f>
        <v>S</v>
      </c>
      <c r="E42" s="87" t="str">
        <f aca="false">IF(ENTRY!B42="S",ENTRY!D42,"na")</f>
        <v>AKHIL KUMAR</v>
      </c>
      <c r="F42" s="87" t="n">
        <f aca="false">IFERROR((COUNTIF($G$3:G42,G42)-1)*0.0001+G42,"NA")</f>
        <v>280.0001</v>
      </c>
      <c r="G42" s="87" t="n">
        <f aca="false">IF(ENTRY!B42="S",ENTRY!BJ42,"na")</f>
        <v>280</v>
      </c>
      <c r="H42" s="88" t="n">
        <f aca="false">IF(ENTRY!B42="S",ENTRY!BK42,"na")</f>
        <v>56</v>
      </c>
    </row>
    <row r="43" customFormat="false" ht="15" hidden="false" customHeight="false" outlineLevel="0" collapsed="false">
      <c r="B43" s="87" t="n">
        <f aca="false">IF(ENTRY!B43="S",ENTRY!A43,"na")</f>
        <v>41</v>
      </c>
      <c r="C43" s="87" t="n">
        <f aca="false">IF(ENTRY!B43="S",ENTRY!C43,"na")</f>
        <v>2306866</v>
      </c>
      <c r="D43" s="87" t="str">
        <f aca="false">IF(ENTRY!B43="S",ENTRY!B43,"na")</f>
        <v>S</v>
      </c>
      <c r="E43" s="87" t="str">
        <f aca="false">IF(ENTRY!B43="S",ENTRY!D43,"na")</f>
        <v>AKSHIT CHOUDHARY</v>
      </c>
      <c r="F43" s="87" t="n">
        <f aca="false">IFERROR((COUNTIF($G$3:G43,G43)-1)*0.0001+G43,"NA")</f>
        <v>363</v>
      </c>
      <c r="G43" s="87" t="n">
        <f aca="false">IF(ENTRY!B43="S",ENTRY!BJ43,"na")</f>
        <v>363</v>
      </c>
      <c r="H43" s="88" t="n">
        <f aca="false">IF(ENTRY!B43="S",ENTRY!BK43,"na")</f>
        <v>72.6</v>
      </c>
    </row>
    <row r="44" customFormat="false" ht="15" hidden="false" customHeight="false" outlineLevel="0" collapsed="false">
      <c r="B44" s="87" t="n">
        <f aca="false">IF(ENTRY!B44="S",ENTRY!A44,"na")</f>
        <v>42</v>
      </c>
      <c r="C44" s="87" t="n">
        <f aca="false">IF(ENTRY!B44="S",ENTRY!C44,"na")</f>
        <v>2306867</v>
      </c>
      <c r="D44" s="87" t="str">
        <f aca="false">IF(ENTRY!B44="S",ENTRY!B44,"na")</f>
        <v>S</v>
      </c>
      <c r="E44" s="87" t="str">
        <f aca="false">IF(ENTRY!B44="S",ENTRY!D44,"na")</f>
        <v>AKSHIT WALIA</v>
      </c>
      <c r="F44" s="87" t="n">
        <f aca="false">IFERROR((COUNTIF($G$3:G44,G44)-1)*0.0001+G44,"NA")</f>
        <v>362</v>
      </c>
      <c r="G44" s="87" t="n">
        <f aca="false">IF(ENTRY!B44="S",ENTRY!BJ44,"na")</f>
        <v>362</v>
      </c>
      <c r="H44" s="88" t="n">
        <f aca="false">IF(ENTRY!B44="S",ENTRY!BK44,"na")</f>
        <v>72.4</v>
      </c>
    </row>
    <row r="45" customFormat="false" ht="15" hidden="false" customHeight="false" outlineLevel="0" collapsed="false">
      <c r="B45" s="87" t="n">
        <f aca="false">IF(ENTRY!B45="S",ENTRY!A45,"na")</f>
        <v>43</v>
      </c>
      <c r="C45" s="87" t="n">
        <f aca="false">IF(ENTRY!B45="S",ENTRY!C45,"na")</f>
        <v>2306868</v>
      </c>
      <c r="D45" s="87" t="str">
        <f aca="false">IF(ENTRY!B45="S",ENTRY!B45,"na")</f>
        <v>S</v>
      </c>
      <c r="E45" s="87" t="str">
        <f aca="false">IF(ENTRY!B45="S",ENTRY!D45,"na")</f>
        <v>AMIT K C</v>
      </c>
      <c r="F45" s="87" t="n">
        <f aca="false">IFERROR((COUNTIF($G$3:G45,G45)-1)*0.0001+G45,"NA")</f>
        <v>296</v>
      </c>
      <c r="G45" s="87" t="n">
        <f aca="false">IF(ENTRY!B45="S",ENTRY!BJ45,"na")</f>
        <v>296</v>
      </c>
      <c r="H45" s="88" t="n">
        <f aca="false">IF(ENTRY!B45="S",ENTRY!BK45,"na")</f>
        <v>59.2</v>
      </c>
    </row>
    <row r="46" customFormat="false" ht="15" hidden="false" customHeight="false" outlineLevel="0" collapsed="false">
      <c r="B46" s="87" t="n">
        <f aca="false">IF(ENTRY!B46="S",ENTRY!A46,"na")</f>
        <v>44</v>
      </c>
      <c r="C46" s="87" t="n">
        <f aca="false">IF(ENTRY!B46="S",ENTRY!C46,"na")</f>
        <v>2306869</v>
      </c>
      <c r="D46" s="87" t="str">
        <f aca="false">IF(ENTRY!B46="S",ENTRY!B46,"na")</f>
        <v>S</v>
      </c>
      <c r="E46" s="87" t="str">
        <f aca="false">IF(ENTRY!B46="S",ENTRY!D46,"na")</f>
        <v>ANIKET KUMAR</v>
      </c>
      <c r="F46" s="87" t="n">
        <f aca="false">IFERROR((COUNTIF($G$3:G46,G46)-1)*0.0001+G46,"NA")</f>
        <v>290</v>
      </c>
      <c r="G46" s="87" t="n">
        <f aca="false">IF(ENTRY!B46="S",ENTRY!BJ46,"na")</f>
        <v>290</v>
      </c>
      <c r="H46" s="88" t="n">
        <f aca="false">IF(ENTRY!B46="S",ENTRY!BK46,"na")</f>
        <v>58</v>
      </c>
    </row>
    <row r="47" customFormat="false" ht="15" hidden="false" customHeight="false" outlineLevel="0" collapsed="false">
      <c r="B47" s="87" t="n">
        <f aca="false">IF(ENTRY!B47="S",ENTRY!A47,"na")</f>
        <v>45</v>
      </c>
      <c r="C47" s="87" t="n">
        <f aca="false">IF(ENTRY!B47="S",ENTRY!C47,"na")</f>
        <v>2306870</v>
      </c>
      <c r="D47" s="87" t="str">
        <f aca="false">IF(ENTRY!B47="S",ENTRY!B47,"na")</f>
        <v>S</v>
      </c>
      <c r="E47" s="87" t="str">
        <f aca="false">IF(ENTRY!B47="S",ENTRY!D47,"na")</f>
        <v>ANISH KAPOOR</v>
      </c>
      <c r="F47" s="87" t="n">
        <f aca="false">IFERROR((COUNTIF($G$3:G47,G47)-1)*0.0001+G47,"NA")</f>
        <v>277</v>
      </c>
      <c r="G47" s="87" t="n">
        <f aca="false">IF(ENTRY!B47="S",ENTRY!BJ47,"na")</f>
        <v>277</v>
      </c>
      <c r="H47" s="88" t="n">
        <f aca="false">IF(ENTRY!B47="S",ENTRY!BK47,"na")</f>
        <v>55.4</v>
      </c>
    </row>
    <row r="48" customFormat="false" ht="15" hidden="false" customHeight="false" outlineLevel="0" collapsed="false">
      <c r="B48" s="87" t="n">
        <f aca="false">IF(ENTRY!B48="S",ENTRY!A48,"na")</f>
        <v>46</v>
      </c>
      <c r="C48" s="87" t="n">
        <f aca="false">IF(ENTRY!B48="S",ENTRY!C48,"na")</f>
        <v>2306871</v>
      </c>
      <c r="D48" s="87" t="str">
        <f aca="false">IF(ENTRY!B48="S",ENTRY!B48,"na")</f>
        <v>S</v>
      </c>
      <c r="E48" s="87" t="str">
        <f aca="false">IF(ENTRY!B48="S",ENTRY!D48,"na")</f>
        <v>ANSHUL THAKUR</v>
      </c>
      <c r="F48" s="87" t="n">
        <f aca="false">IFERROR((COUNTIF($G$3:G48,G48)-1)*0.0001+G48,"NA")</f>
        <v>237</v>
      </c>
      <c r="G48" s="87" t="n">
        <f aca="false">IF(ENTRY!B48="S",ENTRY!BJ48,"na")</f>
        <v>237</v>
      </c>
      <c r="H48" s="88" t="n">
        <f aca="false">IF(ENTRY!B48="S",ENTRY!BK48,"na")</f>
        <v>47.4</v>
      </c>
    </row>
    <row r="49" customFormat="false" ht="15" hidden="false" customHeight="false" outlineLevel="0" collapsed="false">
      <c r="B49" s="87" t="n">
        <f aca="false">IF(ENTRY!B49="S",ENTRY!A49,"na")</f>
        <v>47</v>
      </c>
      <c r="C49" s="87" t="n">
        <f aca="false">IF(ENTRY!B49="S",ENTRY!C49,"na")</f>
        <v>2306872</v>
      </c>
      <c r="D49" s="87" t="str">
        <f aca="false">IF(ENTRY!B49="S",ENTRY!B49,"na")</f>
        <v>S</v>
      </c>
      <c r="E49" s="87" t="str">
        <f aca="false">IF(ENTRY!B49="S",ENTRY!D49,"na")</f>
        <v>ANUSHAKA CHHETRI</v>
      </c>
      <c r="F49" s="87" t="n">
        <f aca="false">IFERROR((COUNTIF($G$3:G49,G49)-1)*0.0001+G49,"NA")</f>
        <v>362.0001</v>
      </c>
      <c r="G49" s="87" t="n">
        <f aca="false">IF(ENTRY!B49="S",ENTRY!BJ49,"na")</f>
        <v>362</v>
      </c>
      <c r="H49" s="88" t="n">
        <f aca="false">IF(ENTRY!B49="S",ENTRY!BK49,"na")</f>
        <v>72.4</v>
      </c>
    </row>
    <row r="50" customFormat="false" ht="15" hidden="false" customHeight="false" outlineLevel="0" collapsed="false">
      <c r="B50" s="87" t="n">
        <f aca="false">IF(ENTRY!B50="S",ENTRY!A50,"na")</f>
        <v>48</v>
      </c>
      <c r="C50" s="87" t="n">
        <f aca="false">IF(ENTRY!B50="S",ENTRY!C50,"na")</f>
        <v>2306873</v>
      </c>
      <c r="D50" s="87" t="str">
        <f aca="false">IF(ENTRY!B50="S",ENTRY!B50,"na")</f>
        <v>S</v>
      </c>
      <c r="E50" s="87" t="str">
        <f aca="false">IF(ENTRY!B50="S",ENTRY!D50,"na")</f>
        <v>ARSI THAKUR</v>
      </c>
      <c r="F50" s="87" t="n">
        <f aca="false">IFERROR((COUNTIF($G$3:G50,G50)-1)*0.0001+G50,"NA")</f>
        <v>446</v>
      </c>
      <c r="G50" s="87" t="n">
        <f aca="false">IF(ENTRY!B50="S",ENTRY!BJ50,"na")</f>
        <v>446</v>
      </c>
      <c r="H50" s="88" t="n">
        <f aca="false">IF(ENTRY!B50="S",ENTRY!BK50,"na")</f>
        <v>89.2</v>
      </c>
    </row>
    <row r="51" customFormat="false" ht="15" hidden="false" customHeight="false" outlineLevel="0" collapsed="false">
      <c r="B51" s="87" t="n">
        <f aca="false">IF(ENTRY!B51="S",ENTRY!A51,"na")</f>
        <v>49</v>
      </c>
      <c r="C51" s="87" t="n">
        <f aca="false">IF(ENTRY!B51="S",ENTRY!C51,"na")</f>
        <v>2306874</v>
      </c>
      <c r="D51" s="87" t="str">
        <f aca="false">IF(ENTRY!B51="S",ENTRY!B51,"na")</f>
        <v>S</v>
      </c>
      <c r="E51" s="87" t="str">
        <f aca="false">IF(ENTRY!B51="S",ENTRY!D51,"na")</f>
        <v>ARYA VERMA</v>
      </c>
      <c r="F51" s="87" t="n">
        <f aca="false">IFERROR((COUNTIF($G$3:G51,G51)-1)*0.0001+G51,"NA")</f>
        <v>308</v>
      </c>
      <c r="G51" s="87" t="n">
        <f aca="false">IF(ENTRY!B51="S",ENTRY!BJ51,"na")</f>
        <v>308</v>
      </c>
      <c r="H51" s="88" t="n">
        <f aca="false">IF(ENTRY!B51="S",ENTRY!BK51,"na")</f>
        <v>61.6</v>
      </c>
    </row>
    <row r="52" customFormat="false" ht="15" hidden="false" customHeight="false" outlineLevel="0" collapsed="false">
      <c r="B52" s="87" t="n">
        <f aca="false">IF(ENTRY!B52="S",ENTRY!A52,"na")</f>
        <v>50</v>
      </c>
      <c r="C52" s="87" t="n">
        <f aca="false">IF(ENTRY!B52="S",ENTRY!C52,"na")</f>
        <v>2306875</v>
      </c>
      <c r="D52" s="87" t="str">
        <f aca="false">IF(ENTRY!B52="S",ENTRY!B52,"na")</f>
        <v>S</v>
      </c>
      <c r="E52" s="87" t="str">
        <f aca="false">IF(ENTRY!B52="S",ENTRY!D52,"na")</f>
        <v>ARZOO JAMWAL</v>
      </c>
      <c r="F52" s="87" t="n">
        <f aca="false">IFERROR((COUNTIF($G$3:G52,G52)-1)*0.0001+G52,"NA")</f>
        <v>384</v>
      </c>
      <c r="G52" s="87" t="n">
        <f aca="false">IF(ENTRY!B52="S",ENTRY!BJ52,"na")</f>
        <v>384</v>
      </c>
      <c r="H52" s="88" t="n">
        <f aca="false">IF(ENTRY!B52="S",ENTRY!BK52,"na")</f>
        <v>76.8</v>
      </c>
    </row>
    <row r="53" customFormat="false" ht="15" hidden="false" customHeight="false" outlineLevel="0" collapsed="false">
      <c r="B53" s="87" t="n">
        <f aca="false">IF(ENTRY!B53="S",ENTRY!A53,"na")</f>
        <v>51</v>
      </c>
      <c r="C53" s="87" t="n">
        <f aca="false">IF(ENTRY!B53="S",ENTRY!C53,"na")</f>
        <v>2306876</v>
      </c>
      <c r="D53" s="87" t="str">
        <f aca="false">IF(ENTRY!B53="S",ENTRY!B53,"na")</f>
        <v>S</v>
      </c>
      <c r="E53" s="87" t="str">
        <f aca="false">IF(ENTRY!B53="S",ENTRY!D53,"na")</f>
        <v>DIKSHA  RANA</v>
      </c>
      <c r="F53" s="87" t="n">
        <f aca="false">IFERROR((COUNTIF($G$3:G53,G53)-1)*0.0001+G53,"NA")</f>
        <v>283</v>
      </c>
      <c r="G53" s="87" t="n">
        <f aca="false">IF(ENTRY!B53="S",ENTRY!BJ53,"na")</f>
        <v>283</v>
      </c>
      <c r="H53" s="88" t="n">
        <f aca="false">IF(ENTRY!B53="S",ENTRY!BK53,"na")</f>
        <v>56.6</v>
      </c>
    </row>
    <row r="54" customFormat="false" ht="15" hidden="false" customHeight="false" outlineLevel="0" collapsed="false">
      <c r="B54" s="87" t="n">
        <f aca="false">IF(ENTRY!B54="S",ENTRY!A54,"na")</f>
        <v>52</v>
      </c>
      <c r="C54" s="87" t="n">
        <f aca="false">IF(ENTRY!B54="S",ENTRY!C54,"na")</f>
        <v>2306877</v>
      </c>
      <c r="D54" s="87" t="str">
        <f aca="false">IF(ENTRY!B54="S",ENTRY!B54,"na")</f>
        <v>S</v>
      </c>
      <c r="E54" s="87" t="str">
        <f aca="false">IF(ENTRY!B54="S",ENTRY!D54,"na")</f>
        <v>HANSIKA RANA</v>
      </c>
      <c r="F54" s="87" t="n">
        <f aca="false">IFERROR((COUNTIF($G$3:G54,G54)-1)*0.0001+G54,"NA")</f>
        <v>344.0001</v>
      </c>
      <c r="G54" s="87" t="n">
        <f aca="false">IF(ENTRY!B54="S",ENTRY!BJ54,"na")</f>
        <v>344</v>
      </c>
      <c r="H54" s="88" t="n">
        <f aca="false">IF(ENTRY!B54="S",ENTRY!BK54,"na")</f>
        <v>68.8</v>
      </c>
    </row>
    <row r="55" customFormat="false" ht="15" hidden="false" customHeight="false" outlineLevel="0" collapsed="false">
      <c r="B55" s="87" t="n">
        <f aca="false">IF(ENTRY!B55="S",ENTRY!A55,"na")</f>
        <v>53</v>
      </c>
      <c r="C55" s="87" t="n">
        <f aca="false">IF(ENTRY!B55="S",ENTRY!C55,"na")</f>
        <v>2306878</v>
      </c>
      <c r="D55" s="87" t="str">
        <f aca="false">IF(ENTRY!B55="S",ENTRY!B55,"na")</f>
        <v>S</v>
      </c>
      <c r="E55" s="87" t="str">
        <f aca="false">IF(ENTRY!B55="S",ENTRY!D55,"na")</f>
        <v>ISHITA</v>
      </c>
      <c r="F55" s="87" t="n">
        <f aca="false">IFERROR((COUNTIF($G$3:G55,G55)-1)*0.0001+G55,"NA")</f>
        <v>298.0001</v>
      </c>
      <c r="G55" s="87" t="n">
        <f aca="false">IF(ENTRY!B55="S",ENTRY!BJ55,"na")</f>
        <v>298</v>
      </c>
      <c r="H55" s="88" t="n">
        <f aca="false">IF(ENTRY!B55="S",ENTRY!BK55,"na")</f>
        <v>59.6</v>
      </c>
    </row>
    <row r="56" customFormat="false" ht="15" hidden="false" customHeight="false" outlineLevel="0" collapsed="false">
      <c r="B56" s="87" t="n">
        <f aca="false">IF(ENTRY!B56="S",ENTRY!A56,"na")</f>
        <v>54</v>
      </c>
      <c r="C56" s="87" t="n">
        <f aca="false">IF(ENTRY!B56="S",ENTRY!C56,"na")</f>
        <v>2306879</v>
      </c>
      <c r="D56" s="87" t="str">
        <f aca="false">IF(ENTRY!B56="S",ENTRY!B56,"na")</f>
        <v>S</v>
      </c>
      <c r="E56" s="87" t="str">
        <f aca="false">IF(ENTRY!B56="S",ENTRY!D56,"na")</f>
        <v>KUMUD MISHRA</v>
      </c>
      <c r="F56" s="87" t="n">
        <f aca="false">IFERROR((COUNTIF($G$3:G56,G56)-1)*0.0001+G56,"NA")</f>
        <v>486</v>
      </c>
      <c r="G56" s="87" t="n">
        <f aca="false">IF(ENTRY!B56="S",ENTRY!BJ56,"na")</f>
        <v>486</v>
      </c>
      <c r="H56" s="88" t="n">
        <f aca="false">IF(ENTRY!B56="S",ENTRY!BK56,"na")</f>
        <v>97.2</v>
      </c>
    </row>
    <row r="57" customFormat="false" ht="15" hidden="false" customHeight="false" outlineLevel="0" collapsed="false">
      <c r="B57" s="87" t="n">
        <f aca="false">IF(ENTRY!B57="S",ENTRY!A57,"na")</f>
        <v>55</v>
      </c>
      <c r="C57" s="87" t="n">
        <f aca="false">IF(ENTRY!B57="S",ENTRY!C57,"na")</f>
        <v>2306880</v>
      </c>
      <c r="D57" s="87" t="str">
        <f aca="false">IF(ENTRY!B57="S",ENTRY!B57,"na")</f>
        <v>S</v>
      </c>
      <c r="E57" s="87" t="str">
        <f aca="false">IF(ENTRY!B57="S",ENTRY!D57,"na")</f>
        <v>KUNAL</v>
      </c>
      <c r="F57" s="87" t="n">
        <f aca="false">IFERROR((COUNTIF($G$3:G57,G57)-1)*0.0001+G57,"NA")</f>
        <v>281</v>
      </c>
      <c r="G57" s="87" t="n">
        <f aca="false">IF(ENTRY!B57="S",ENTRY!BJ57,"na")</f>
        <v>281</v>
      </c>
      <c r="H57" s="88" t="n">
        <f aca="false">IF(ENTRY!B57="S",ENTRY!BK57,"na")</f>
        <v>56.2</v>
      </c>
    </row>
    <row r="58" customFormat="false" ht="15" hidden="false" customHeight="false" outlineLevel="0" collapsed="false">
      <c r="B58" s="87" t="n">
        <f aca="false">IF(ENTRY!B58="S",ENTRY!A58,"na")</f>
        <v>56</v>
      </c>
      <c r="C58" s="87" t="n">
        <f aca="false">IF(ENTRY!B58="S",ENTRY!C58,"na")</f>
        <v>2306881</v>
      </c>
      <c r="D58" s="87" t="str">
        <f aca="false">IF(ENTRY!B58="S",ENTRY!B58,"na")</f>
        <v>S</v>
      </c>
      <c r="E58" s="87" t="str">
        <f aca="false">IF(ENTRY!B58="S",ENTRY!D58,"na")</f>
        <v>MAHADEV NAND JENA</v>
      </c>
      <c r="F58" s="87" t="n">
        <f aca="false">IFERROR((COUNTIF($G$3:G58,G58)-1)*0.0001+G58,"NA")</f>
        <v>372</v>
      </c>
      <c r="G58" s="87" t="n">
        <f aca="false">IF(ENTRY!B58="S",ENTRY!BJ58,"na")</f>
        <v>372</v>
      </c>
      <c r="H58" s="88" t="n">
        <f aca="false">IF(ENTRY!B58="S",ENTRY!BK58,"na")</f>
        <v>74.4</v>
      </c>
    </row>
    <row r="59" customFormat="false" ht="15" hidden="false" customHeight="false" outlineLevel="0" collapsed="false">
      <c r="B59" s="87" t="n">
        <f aca="false">IF(ENTRY!B59="S",ENTRY!A59,"na")</f>
        <v>57</v>
      </c>
      <c r="C59" s="87" t="n">
        <f aca="false">IF(ENTRY!B59="S",ENTRY!C59,"na")</f>
        <v>2306882</v>
      </c>
      <c r="D59" s="87" t="str">
        <f aca="false">IF(ENTRY!B59="S",ENTRY!B59,"na")</f>
        <v>S</v>
      </c>
      <c r="E59" s="87" t="str">
        <f aca="false">IF(ENTRY!B59="S",ENTRY!D59,"na")</f>
        <v>MANSI KHAROTIA</v>
      </c>
      <c r="F59" s="87" t="n">
        <f aca="false">IFERROR((COUNTIF($G$3:G59,G59)-1)*0.0001+G59,"NA")</f>
        <v>327</v>
      </c>
      <c r="G59" s="87" t="n">
        <f aca="false">IF(ENTRY!B59="S",ENTRY!BJ59,"na")</f>
        <v>327</v>
      </c>
      <c r="H59" s="88" t="n">
        <f aca="false">IF(ENTRY!B59="S",ENTRY!BK59,"na")</f>
        <v>65.4</v>
      </c>
    </row>
    <row r="60" customFormat="false" ht="15" hidden="false" customHeight="false" outlineLevel="0" collapsed="false">
      <c r="B60" s="87" t="n">
        <f aca="false">IF(ENTRY!B60="S",ENTRY!A60,"na")</f>
        <v>58</v>
      </c>
      <c r="C60" s="87" t="n">
        <f aca="false">IF(ENTRY!B60="S",ENTRY!C60,"na")</f>
        <v>2306883</v>
      </c>
      <c r="D60" s="87" t="str">
        <f aca="false">IF(ENTRY!B60="S",ENTRY!B60,"na")</f>
        <v>S</v>
      </c>
      <c r="E60" s="87" t="str">
        <f aca="false">IF(ENTRY!B60="S",ENTRY!D60,"na")</f>
        <v>MUSKAN</v>
      </c>
      <c r="F60" s="87" t="n">
        <f aca="false">IFERROR((COUNTIF($G$3:G60,G60)-1)*0.0001+G60,"NA")</f>
        <v>381</v>
      </c>
      <c r="G60" s="87" t="n">
        <f aca="false">IF(ENTRY!B60="S",ENTRY!BJ60,"na")</f>
        <v>381</v>
      </c>
      <c r="H60" s="88" t="n">
        <f aca="false">IF(ENTRY!B60="S",ENTRY!BK60,"na")</f>
        <v>76.2</v>
      </c>
    </row>
    <row r="61" customFormat="false" ht="15" hidden="false" customHeight="false" outlineLevel="0" collapsed="false">
      <c r="B61" s="87" t="n">
        <f aca="false">IF(ENTRY!B61="S",ENTRY!A61,"na")</f>
        <v>59</v>
      </c>
      <c r="C61" s="87" t="n">
        <f aca="false">IF(ENTRY!B61="S",ENTRY!C61,"na")</f>
        <v>2306884</v>
      </c>
      <c r="D61" s="87" t="str">
        <f aca="false">IF(ENTRY!B61="S",ENTRY!B61,"na")</f>
        <v>S</v>
      </c>
      <c r="E61" s="87" t="str">
        <f aca="false">IF(ENTRY!B61="S",ENTRY!D61,"na")</f>
        <v>NIKHIL BHATT</v>
      </c>
      <c r="F61" s="87" t="n">
        <f aca="false">IFERROR((COUNTIF($G$3:G61,G61)-1)*0.0001+G61,"NA")</f>
        <v>364</v>
      </c>
      <c r="G61" s="87" t="n">
        <f aca="false">IF(ENTRY!B61="S",ENTRY!BJ61,"na")</f>
        <v>364</v>
      </c>
      <c r="H61" s="88" t="n">
        <f aca="false">IF(ENTRY!B61="S",ENTRY!BK61,"na")</f>
        <v>72.8</v>
      </c>
    </row>
    <row r="62" customFormat="false" ht="15" hidden="false" customHeight="false" outlineLevel="0" collapsed="false">
      <c r="B62" s="87" t="n">
        <f aca="false">IF(ENTRY!B62="S",ENTRY!A62,"na")</f>
        <v>60</v>
      </c>
      <c r="C62" s="87" t="n">
        <f aca="false">IF(ENTRY!B62="S",ENTRY!C62,"na")</f>
        <v>2306885</v>
      </c>
      <c r="D62" s="87" t="str">
        <f aca="false">IF(ENTRY!B62="S",ENTRY!B62,"na")</f>
        <v>S</v>
      </c>
      <c r="E62" s="87" t="str">
        <f aca="false">IF(ENTRY!B62="S",ENTRY!D62,"na")</f>
        <v>NIKHIL KUMAR</v>
      </c>
      <c r="F62" s="87" t="n">
        <f aca="false">IFERROR((COUNTIF($G$3:G62,G62)-1)*0.0001+G62,"NA")</f>
        <v>378</v>
      </c>
      <c r="G62" s="87" t="n">
        <f aca="false">IF(ENTRY!B62="S",ENTRY!BJ62,"na")</f>
        <v>378</v>
      </c>
      <c r="H62" s="88" t="n">
        <f aca="false">IF(ENTRY!B62="S",ENTRY!BK62,"na")</f>
        <v>75.6</v>
      </c>
    </row>
    <row r="63" customFormat="false" ht="15" hidden="false" customHeight="false" outlineLevel="0" collapsed="false">
      <c r="B63" s="87" t="n">
        <f aca="false">IF(ENTRY!B63="S",ENTRY!A63,"na")</f>
        <v>61</v>
      </c>
      <c r="C63" s="87" t="n">
        <f aca="false">IF(ENTRY!B63="S",ENTRY!C63,"na")</f>
        <v>2306886</v>
      </c>
      <c r="D63" s="87" t="str">
        <f aca="false">IF(ENTRY!B63="S",ENTRY!B63,"na")</f>
        <v>S</v>
      </c>
      <c r="E63" s="87" t="str">
        <f aca="false">IF(ENTRY!B63="S",ENTRY!D63,"na")</f>
        <v>PRAVEEN SINGH</v>
      </c>
      <c r="F63" s="87" t="n">
        <f aca="false">IFERROR((COUNTIF($G$3:G63,G63)-1)*0.0001+G63,"NA")</f>
        <v>284</v>
      </c>
      <c r="G63" s="87" t="n">
        <f aca="false">IF(ENTRY!B63="S",ENTRY!BJ63,"na")</f>
        <v>284</v>
      </c>
      <c r="H63" s="88" t="n">
        <f aca="false">IF(ENTRY!B63="S",ENTRY!BK63,"na")</f>
        <v>56.8</v>
      </c>
    </row>
    <row r="64" customFormat="false" ht="15" hidden="false" customHeight="false" outlineLevel="0" collapsed="false">
      <c r="B64" s="87" t="n">
        <f aca="false">IF(ENTRY!B64="S",ENTRY!A64,"na")</f>
        <v>62</v>
      </c>
      <c r="C64" s="87" t="n">
        <f aca="false">IF(ENTRY!B64="S",ENTRY!C64,"na")</f>
        <v>2306887</v>
      </c>
      <c r="D64" s="87" t="str">
        <f aca="false">IF(ENTRY!B64="S",ENTRY!B64,"na")</f>
        <v>S</v>
      </c>
      <c r="E64" s="87" t="str">
        <f aca="false">IF(ENTRY!B64="S",ENTRY!D64,"na")</f>
        <v>SABNAM THAKUR</v>
      </c>
      <c r="F64" s="87" t="n">
        <f aca="false">IFERROR((COUNTIF($G$3:G64,G64)-1)*0.0001+G64,"NA")</f>
        <v>440</v>
      </c>
      <c r="G64" s="87" t="n">
        <f aca="false">IF(ENTRY!B64="S",ENTRY!BJ64,"na")</f>
        <v>440</v>
      </c>
      <c r="H64" s="88" t="n">
        <f aca="false">IF(ENTRY!B64="S",ENTRY!BK64,"na")</f>
        <v>88</v>
      </c>
    </row>
    <row r="65" customFormat="false" ht="15" hidden="false" customHeight="false" outlineLevel="0" collapsed="false">
      <c r="B65" s="87" t="n">
        <f aca="false">IF(ENTRY!B65="S",ENTRY!A65,"na")</f>
        <v>63</v>
      </c>
      <c r="C65" s="87" t="n">
        <f aca="false">IF(ENTRY!B65="S",ENTRY!C65,"na")</f>
        <v>2306888</v>
      </c>
      <c r="D65" s="87" t="str">
        <f aca="false">IF(ENTRY!B65="S",ENTRY!B65,"na")</f>
        <v>S</v>
      </c>
      <c r="E65" s="87" t="str">
        <f aca="false">IF(ENTRY!B65="S",ENTRY!D65,"na")</f>
        <v>SANISHA</v>
      </c>
      <c r="F65" s="87" t="n">
        <f aca="false">IFERROR((COUNTIF($G$3:G65,G65)-1)*0.0001+G65,"NA")</f>
        <v>351</v>
      </c>
      <c r="G65" s="87" t="n">
        <f aca="false">IF(ENTRY!B65="S",ENTRY!BJ65,"na")</f>
        <v>351</v>
      </c>
      <c r="H65" s="88" t="n">
        <f aca="false">IF(ENTRY!B65="S",ENTRY!BK65,"na")</f>
        <v>70.2</v>
      </c>
    </row>
    <row r="66" customFormat="false" ht="15" hidden="false" customHeight="false" outlineLevel="0" collapsed="false">
      <c r="B66" s="87" t="n">
        <f aca="false">IF(ENTRY!B66="S",ENTRY!A66,"na")</f>
        <v>64</v>
      </c>
      <c r="C66" s="87" t="n">
        <f aca="false">IF(ENTRY!B66="S",ENTRY!C66,"na")</f>
        <v>2306889</v>
      </c>
      <c r="D66" s="87" t="str">
        <f aca="false">IF(ENTRY!B66="S",ENTRY!B66,"na")</f>
        <v>S</v>
      </c>
      <c r="E66" s="87" t="str">
        <f aca="false">IF(ENTRY!B66="S",ENTRY!D66,"na")</f>
        <v>SUMIT KUMAR</v>
      </c>
      <c r="F66" s="87" t="n">
        <f aca="false">IFERROR((COUNTIF($G$3:G66,G66)-1)*0.0001+G66,"NA")</f>
        <v>237.0001</v>
      </c>
      <c r="G66" s="87" t="n">
        <f aca="false">IF(ENTRY!B66="S",ENTRY!BJ66,"na")</f>
        <v>237</v>
      </c>
      <c r="H66" s="88" t="n">
        <f aca="false">IF(ENTRY!B66="S",ENTRY!BK66,"na")</f>
        <v>47.4</v>
      </c>
    </row>
    <row r="67" customFormat="false" ht="15" hidden="false" customHeight="false" outlineLevel="0" collapsed="false">
      <c r="B67" s="87" t="n">
        <f aca="false">IF(ENTRY!B67="S",ENTRY!A67,"na")</f>
        <v>65</v>
      </c>
      <c r="C67" s="87" t="n">
        <f aca="false">IF(ENTRY!B67="S",ENTRY!C67,"na")</f>
        <v>2306890</v>
      </c>
      <c r="D67" s="87" t="str">
        <f aca="false">IF(ENTRY!B67="S",ENTRY!B67,"na")</f>
        <v>S</v>
      </c>
      <c r="E67" s="87" t="str">
        <f aca="false">IF(ENTRY!B67="S",ENTRY!D67,"na")</f>
        <v>SUMITRA SHRESTHA</v>
      </c>
      <c r="F67" s="87" t="n">
        <f aca="false">IFERROR((COUNTIF($G$3:G67,G67)-1)*0.0001+G67,"NA")</f>
        <v>280.0002</v>
      </c>
      <c r="G67" s="87" t="n">
        <f aca="false">IF(ENTRY!B67="S",ENTRY!BJ67,"na")</f>
        <v>280</v>
      </c>
      <c r="H67" s="88" t="n">
        <f aca="false">IF(ENTRY!B67="S",ENTRY!BK67,"na")</f>
        <v>56</v>
      </c>
    </row>
    <row r="68" customFormat="false" ht="15" hidden="false" customHeight="false" outlineLevel="0" collapsed="false">
      <c r="B68" s="87" t="n">
        <f aca="false">IF(ENTRY!B68="S",ENTRY!A68,"na")</f>
        <v>66</v>
      </c>
      <c r="C68" s="87" t="n">
        <f aca="false">IF(ENTRY!B68="S",ENTRY!C68,"na")</f>
        <v>2306891</v>
      </c>
      <c r="D68" s="87" t="str">
        <f aca="false">IF(ENTRY!B68="S",ENTRY!B68,"na")</f>
        <v>S</v>
      </c>
      <c r="E68" s="87" t="str">
        <f aca="false">IF(ENTRY!B68="S",ENTRY!D68,"na")</f>
        <v>VAIBHAV SHANDILYA</v>
      </c>
      <c r="F68" s="87" t="n">
        <f aca="false">IFERROR((COUNTIF($G$3:G68,G68)-1)*0.0001+G68,"NA")</f>
        <v>340.0001</v>
      </c>
      <c r="G68" s="87" t="n">
        <f aca="false">IF(ENTRY!B68="S",ENTRY!BJ68,"na")</f>
        <v>340</v>
      </c>
      <c r="H68" s="88" t="n">
        <f aca="false">IF(ENTRY!B68="S",ENTRY!BK68,"na")</f>
        <v>68</v>
      </c>
    </row>
    <row r="69" customFormat="false" ht="15" hidden="false" customHeight="false" outlineLevel="0" collapsed="false">
      <c r="B69" s="87" t="n">
        <f aca="false">IF(ENTRY!B69="S",ENTRY!A69,"na")</f>
        <v>67</v>
      </c>
      <c r="C69" s="87" t="n">
        <f aca="false">IF(ENTRY!B69="S",ENTRY!C69,"na")</f>
        <v>2306892</v>
      </c>
      <c r="D69" s="87" t="str">
        <f aca="false">IF(ENTRY!B69="S",ENTRY!B69,"na")</f>
        <v>S</v>
      </c>
      <c r="E69" s="87" t="str">
        <f aca="false">IF(ENTRY!B69="S",ENTRY!D69,"na")</f>
        <v>VANSH</v>
      </c>
      <c r="F69" s="87" t="n">
        <f aca="false">IFERROR((COUNTIF($G$3:G69,G69)-1)*0.0001+G69,"NA")</f>
        <v>246</v>
      </c>
      <c r="G69" s="87" t="n">
        <f aca="false">IF(ENTRY!B69="S",ENTRY!BJ69,"na")</f>
        <v>246</v>
      </c>
      <c r="H69" s="88" t="n">
        <f aca="false">IF(ENTRY!B69="S",ENTRY!BK69,"na")</f>
        <v>49.2</v>
      </c>
    </row>
    <row r="70" customFormat="false" ht="15" hidden="false" customHeight="false" outlineLevel="0" collapsed="false">
      <c r="B70" s="87" t="n">
        <f aca="false">IF(ENTRY!B70="S",ENTRY!A70,"na")</f>
        <v>68</v>
      </c>
      <c r="C70" s="87" t="n">
        <f aca="false">IF(ENTRY!B70="S",ENTRY!C70,"na")</f>
        <v>2306893</v>
      </c>
      <c r="D70" s="87" t="str">
        <f aca="false">IF(ENTRY!B70="S",ENTRY!B70,"na")</f>
        <v>S</v>
      </c>
      <c r="E70" s="87" t="str">
        <f aca="false">IF(ENTRY!B70="S",ENTRY!D70,"na")</f>
        <v>PUNIT KUMAR</v>
      </c>
      <c r="F70" s="87" t="n">
        <f aca="false">IFERROR((COUNTIF($G$3:G70,G70)-1)*0.0001+G70,"NA")</f>
        <v>290.0001</v>
      </c>
      <c r="G70" s="87" t="n">
        <f aca="false">IF(ENTRY!B70="S",ENTRY!BJ70,"na")</f>
        <v>290</v>
      </c>
      <c r="H70" s="88" t="n">
        <f aca="false">IF(ENTRY!B70="S",ENTRY!BK70,"na")</f>
        <v>58</v>
      </c>
    </row>
    <row r="71" customFormat="false" ht="15" hidden="false" customHeight="false" outlineLevel="0" collapsed="false">
      <c r="B71" s="87" t="n">
        <f aca="false">IF(ENTRY!B71="S",ENTRY!A71,"na")</f>
        <v>69</v>
      </c>
      <c r="C71" s="87" t="n">
        <f aca="false">IF(ENTRY!B71="S",ENTRY!C71,"na")</f>
        <v>2306894</v>
      </c>
      <c r="D71" s="87" t="str">
        <f aca="false">IF(ENTRY!B71="S",ENTRY!B71,"na")</f>
        <v>S</v>
      </c>
      <c r="E71" s="87" t="str">
        <f aca="false">IF(ENTRY!B71="S",ENTRY!D71,"na")</f>
        <v>KARISHMA KUMARI</v>
      </c>
      <c r="F71" s="87" t="n">
        <f aca="false">IFERROR((COUNTIF($G$3:G71,G71)-1)*0.0001+G71,"NA")</f>
        <v>466</v>
      </c>
      <c r="G71" s="87" t="n">
        <f aca="false">IF(ENTRY!B71="S",ENTRY!BJ71,"na")</f>
        <v>466</v>
      </c>
      <c r="H71" s="88" t="n">
        <f aca="false">IF(ENTRY!B71="S",ENTRY!BK71,"na")</f>
        <v>93.2</v>
      </c>
    </row>
    <row r="72" customFormat="false" ht="15" hidden="false" customHeight="false" outlineLevel="0" collapsed="false">
      <c r="B72" s="87" t="n">
        <f aca="false">IF(ENTRY!B72="S",ENTRY!A72,"na")</f>
        <v>70</v>
      </c>
      <c r="C72" s="87" t="n">
        <f aca="false">IF(ENTRY!B72="S",ENTRY!C72,"na")</f>
        <v>2306895</v>
      </c>
      <c r="D72" s="87" t="str">
        <f aca="false">IF(ENTRY!B72="S",ENTRY!B72,"na")</f>
        <v>S</v>
      </c>
      <c r="E72" s="87" t="str">
        <f aca="false">IF(ENTRY!B72="S",ENTRY!D72,"na")</f>
        <v>NIKEETA</v>
      </c>
      <c r="F72" s="87" t="n">
        <f aca="false">IFERROR((COUNTIF($G$3:G72,G72)-1)*0.0001+G72,"NA")</f>
        <v>224</v>
      </c>
      <c r="G72" s="87" t="n">
        <f aca="false">IF(ENTRY!B72="S",ENTRY!BJ72,"na")</f>
        <v>224</v>
      </c>
      <c r="H72" s="88" t="n">
        <f aca="false">IF(ENTRY!B72="S",ENTRY!BK72,"na")</f>
        <v>44.8</v>
      </c>
    </row>
    <row r="73" customFormat="false" ht="15" hidden="false" customHeight="false" outlineLevel="0" collapsed="false">
      <c r="B73" s="87" t="n">
        <f aca="false">IF(ENTRY!B73="S",ENTRY!A73,"na")</f>
        <v>71</v>
      </c>
      <c r="C73" s="87" t="n">
        <f aca="false">IF(ENTRY!B73="S",ENTRY!C73,"na")</f>
        <v>2306896</v>
      </c>
      <c r="D73" s="87" t="str">
        <f aca="false">IF(ENTRY!B73="S",ENTRY!B73,"na")</f>
        <v>S</v>
      </c>
      <c r="E73" s="87" t="str">
        <f aca="false">IF(ENTRY!B73="S",ENTRY!D73,"na")</f>
        <v>SUDHANSHU SHARMA</v>
      </c>
      <c r="F73" s="87" t="n">
        <f aca="false">IFERROR((COUNTIF($G$3:G73,G73)-1)*0.0001+G73,"NA")</f>
        <v>401</v>
      </c>
      <c r="G73" s="87" t="n">
        <f aca="false">IF(ENTRY!B73="S",ENTRY!BJ73,"na")</f>
        <v>401</v>
      </c>
      <c r="H73" s="88" t="n">
        <f aca="false">IF(ENTRY!B73="S",ENTRY!BK73,"na")</f>
        <v>80.2</v>
      </c>
    </row>
    <row r="74" customFormat="false" ht="15" hidden="false" customHeight="false" outlineLevel="0" collapsed="false">
      <c r="B74" s="87" t="n">
        <f aca="false">IF(ENTRY!B74="S",ENTRY!A74,"na")</f>
        <v>72</v>
      </c>
      <c r="C74" s="87" t="n">
        <f aca="false">IF(ENTRY!B74="S",ENTRY!C74,"na")</f>
        <v>2306897</v>
      </c>
      <c r="D74" s="87" t="str">
        <f aca="false">IF(ENTRY!B74="S",ENTRY!B74,"na")</f>
        <v>S</v>
      </c>
      <c r="E74" s="87" t="str">
        <f aca="false">IF(ENTRY!B74="S",ENTRY!D74,"na")</f>
        <v>ABHISHEK</v>
      </c>
      <c r="F74" s="87" t="n">
        <f aca="false">IFERROR((COUNTIF($G$3:G74,G74)-1)*0.0001+G74,"NA")</f>
        <v>272.0001</v>
      </c>
      <c r="G74" s="87" t="n">
        <f aca="false">IF(ENTRY!B74="S",ENTRY!BJ74,"na")</f>
        <v>272</v>
      </c>
      <c r="H74" s="88" t="n">
        <f aca="false">IF(ENTRY!B74="S",ENTRY!BK74,"na")</f>
        <v>54.4</v>
      </c>
    </row>
    <row r="75" customFormat="false" ht="15" hidden="false" customHeight="false" outlineLevel="0" collapsed="false">
      <c r="B75" s="87" t="n">
        <f aca="false">IF(ENTRY!B75="S",ENTRY!A75,"na")</f>
        <v>73</v>
      </c>
      <c r="C75" s="87" t="n">
        <f aca="false">IF(ENTRY!B75="S",ENTRY!C75,"na")</f>
        <v>2306898</v>
      </c>
      <c r="D75" s="87" t="str">
        <f aca="false">IF(ENTRY!B75="S",ENTRY!B75,"na")</f>
        <v>S</v>
      </c>
      <c r="E75" s="87" t="str">
        <f aca="false">IF(ENTRY!B75="S",ENTRY!D75,"na")</f>
        <v>SUCHI NARYAL</v>
      </c>
      <c r="F75" s="87" t="n">
        <f aca="false">IFERROR((COUNTIF($G$3:G75,G75)-1)*0.0001+G75,"NA")</f>
        <v>231</v>
      </c>
      <c r="G75" s="87" t="n">
        <f aca="false">IF(ENTRY!B75="S",ENTRY!BJ75,"na")</f>
        <v>231</v>
      </c>
      <c r="H75" s="88" t="n">
        <f aca="false">IF(ENTRY!B75="S",ENTRY!BK75,"na")</f>
        <v>46.2</v>
      </c>
    </row>
    <row r="76" customFormat="false" ht="15" hidden="false" customHeight="false" outlineLevel="0" collapsed="false">
      <c r="B76" s="87" t="n">
        <f aca="false">IF(ENTRY!B76="S",ENTRY!A76,"na")</f>
        <v>74</v>
      </c>
      <c r="C76" s="87" t="n">
        <f aca="false">IF(ENTRY!B76="S",ENTRY!C76,"na")</f>
        <v>2306899</v>
      </c>
      <c r="D76" s="87" t="str">
        <f aca="false">IF(ENTRY!B76="S",ENTRY!B76,"na")</f>
        <v>S</v>
      </c>
      <c r="E76" s="87" t="str">
        <f aca="false">IF(ENTRY!B76="S",ENTRY!D76,"na")</f>
        <v>AMISHA</v>
      </c>
      <c r="F76" s="87" t="n">
        <f aca="false">IFERROR((COUNTIF($G$3:G76,G76)-1)*0.0001+G76,"NA")</f>
        <v>287</v>
      </c>
      <c r="G76" s="87" t="n">
        <f aca="false">IF(ENTRY!B76="S",ENTRY!BJ76,"na")</f>
        <v>287</v>
      </c>
      <c r="H76" s="88" t="n">
        <f aca="false">IF(ENTRY!B76="S",ENTRY!BK76,"na")</f>
        <v>57.4</v>
      </c>
    </row>
    <row r="77" customFormat="false" ht="15" hidden="false" customHeight="false" outlineLevel="0" collapsed="false">
      <c r="B77" s="87" t="n">
        <f aca="false">IF(ENTRY!B77="S",ENTRY!A77,"na")</f>
        <v>75</v>
      </c>
      <c r="C77" s="87" t="n">
        <f aca="false">IF(ENTRY!B77="S",ENTRY!C77,"na")</f>
        <v>2306900</v>
      </c>
      <c r="D77" s="87" t="str">
        <f aca="false">IF(ENTRY!B77="S",ENTRY!B77,"na")</f>
        <v>S</v>
      </c>
      <c r="E77" s="87" t="str">
        <f aca="false">IF(ENTRY!B77="S",ENTRY!D77,"na")</f>
        <v>RUHI KUMARI</v>
      </c>
      <c r="F77" s="87" t="n">
        <f aca="false">IFERROR((COUNTIF($G$3:G77,G77)-1)*0.0001+G77,"NA")</f>
        <v>237.0002</v>
      </c>
      <c r="G77" s="87" t="n">
        <f aca="false">IF(ENTRY!B77="S",ENTRY!BJ77,"na")</f>
        <v>237</v>
      </c>
      <c r="H77" s="88" t="n">
        <f aca="false">IF(ENTRY!B77="S",ENTRY!BK77,"na")</f>
        <v>47.4</v>
      </c>
    </row>
    <row r="78" customFormat="false" ht="15" hidden="false" customHeight="false" outlineLevel="0" collapsed="false">
      <c r="B78" s="87" t="n">
        <f aca="false">IF(ENTRY!B78="S",ENTRY!A78,"na")</f>
        <v>76</v>
      </c>
      <c r="C78" s="87" t="n">
        <f aca="false">IF(ENTRY!B78="S",ENTRY!C78,"na")</f>
        <v>2306901</v>
      </c>
      <c r="D78" s="87" t="str">
        <f aca="false">IF(ENTRY!B78="S",ENTRY!B78,"na")</f>
        <v>S</v>
      </c>
      <c r="E78" s="87" t="str">
        <f aca="false">IF(ENTRY!B78="S",ENTRY!D78,"na")</f>
        <v>ANSHUL SHARMA</v>
      </c>
      <c r="F78" s="87" t="n">
        <f aca="false">IFERROR((COUNTIF($G$3:G78,G78)-1)*0.0001+G78,"NA")</f>
        <v>319</v>
      </c>
      <c r="G78" s="87" t="n">
        <f aca="false">IF(ENTRY!B78="S",ENTRY!BJ78,"na")</f>
        <v>319</v>
      </c>
      <c r="H78" s="88" t="n">
        <f aca="false">IF(ENTRY!B78="S",ENTRY!BK78,"na")</f>
        <v>63.8</v>
      </c>
    </row>
    <row r="79" customFormat="false" ht="15" hidden="false" customHeight="false" outlineLevel="0" collapsed="false">
      <c r="B79" s="87" t="n">
        <f aca="false">IF(ENTRY!B79="S",ENTRY!A79,"na")</f>
        <v>77</v>
      </c>
      <c r="C79" s="87" t="n">
        <f aca="false">IF(ENTRY!B79="S",ENTRY!C79,"na")</f>
        <v>2306902</v>
      </c>
      <c r="D79" s="87" t="str">
        <f aca="false">IF(ENTRY!B79="S",ENTRY!B79,"na")</f>
        <v>S</v>
      </c>
      <c r="E79" s="87" t="str">
        <f aca="false">IF(ENTRY!B79="S",ENTRY!D79,"na")</f>
        <v>ADITYA KUMAR</v>
      </c>
      <c r="F79" s="87" t="n">
        <f aca="false">IFERROR((COUNTIF($G$3:G79,G79)-1)*0.0001+G79,"NA")</f>
        <v>425.0001</v>
      </c>
      <c r="G79" s="87" t="n">
        <f aca="false">IF(ENTRY!B79="S",ENTRY!BJ79,"na")</f>
        <v>425</v>
      </c>
      <c r="H79" s="88" t="n">
        <f aca="false">IF(ENTRY!B79="S",ENTRY!BK79,"na")</f>
        <v>85</v>
      </c>
    </row>
    <row r="80" customFormat="false" ht="15" hidden="false" customHeight="false" outlineLevel="0" collapsed="false">
      <c r="B80" s="87" t="n">
        <f aca="false">IF(ENTRY!B80="S",ENTRY!A80,"na")</f>
        <v>78</v>
      </c>
      <c r="C80" s="87" t="n">
        <f aca="false">IF(ENTRY!B80="S",ENTRY!C80,"na")</f>
        <v>2306903</v>
      </c>
      <c r="D80" s="87" t="str">
        <f aca="false">IF(ENTRY!B80="S",ENTRY!B80,"na")</f>
        <v>S</v>
      </c>
      <c r="E80" s="87" t="str">
        <f aca="false">IF(ENTRY!B80="S",ENTRY!D80,"na")</f>
        <v>RAGINI SINGH</v>
      </c>
      <c r="F80" s="87" t="n">
        <f aca="false">IFERROR((COUNTIF($G$3:G80,G80)-1)*0.0001+G80,"NA")</f>
        <v>389.0001</v>
      </c>
      <c r="G80" s="87" t="n">
        <f aca="false">IF(ENTRY!B80="S",ENTRY!BJ80,"na")</f>
        <v>389</v>
      </c>
      <c r="H80" s="88" t="n">
        <f aca="false">IF(ENTRY!B80="S",ENTRY!BK80,"na")</f>
        <v>77.8</v>
      </c>
    </row>
    <row r="81" customFormat="false" ht="15" hidden="false" customHeight="false" outlineLevel="0" collapsed="false">
      <c r="B81" s="87" t="n">
        <f aca="false">IF(ENTRY!B81="S",ENTRY!A81,"na")</f>
        <v>79</v>
      </c>
      <c r="C81" s="87" t="n">
        <f aca="false">IF(ENTRY!B81="S",ENTRY!C81,"na")</f>
        <v>2306904</v>
      </c>
      <c r="D81" s="87" t="str">
        <f aca="false">IF(ENTRY!B81="S",ENTRY!B81,"na")</f>
        <v>S</v>
      </c>
      <c r="E81" s="87" t="str">
        <f aca="false">IF(ENTRY!B81="S",ENTRY!D81,"na")</f>
        <v>HARSH KUMAR</v>
      </c>
      <c r="F81" s="87" t="n">
        <f aca="false">IFERROR((COUNTIF($G$3:G81,G81)-1)*0.0001+G81,"NA")</f>
        <v>356</v>
      </c>
      <c r="G81" s="87" t="n">
        <f aca="false">IF(ENTRY!B81="S",ENTRY!BJ81,"na")</f>
        <v>356</v>
      </c>
      <c r="H81" s="88" t="n">
        <f aca="false">IF(ENTRY!B81="S",ENTRY!BK81,"na")</f>
        <v>71.2</v>
      </c>
    </row>
    <row r="82" customFormat="false" ht="15" hidden="false" customHeight="false" outlineLevel="0" collapsed="false">
      <c r="B82" s="87" t="n">
        <f aca="false">IF(ENTRY!B82="S",ENTRY!A82,"na")</f>
        <v>80</v>
      </c>
      <c r="C82" s="87" t="n">
        <f aca="false">IF(ENTRY!B82="S",ENTRY!C82,"na")</f>
        <v>2306905</v>
      </c>
      <c r="D82" s="87" t="str">
        <f aca="false">IF(ENTRY!B82="S",ENTRY!B82,"na")</f>
        <v>S</v>
      </c>
      <c r="E82" s="87" t="str">
        <f aca="false">IF(ENTRY!B82="S",ENTRY!D82,"na")</f>
        <v>NIKITA DHANANJAY RAUT</v>
      </c>
      <c r="F82" s="87" t="n">
        <f aca="false">IFERROR((COUNTIF($G$3:G82,G82)-1)*0.0001+G82,"NA")</f>
        <v>463</v>
      </c>
      <c r="G82" s="87" t="n">
        <f aca="false">IF(ENTRY!B82="S",ENTRY!BJ82,"na")</f>
        <v>463</v>
      </c>
      <c r="H82" s="88" t="n">
        <f aca="false">IF(ENTRY!B82="S",ENTRY!BK82,"na")</f>
        <v>92.6</v>
      </c>
    </row>
    <row r="83" customFormat="false" ht="15" hidden="false" customHeight="false" outlineLevel="0" collapsed="false">
      <c r="B83" s="87" t="n">
        <f aca="false">IF(ENTRY!B83="S",ENTRY!A83,"na")</f>
        <v>81</v>
      </c>
      <c r="C83" s="87" t="n">
        <f aca="false">IF(ENTRY!B83="S",ENTRY!C83,"na")</f>
        <v>2306906</v>
      </c>
      <c r="D83" s="87" t="str">
        <f aca="false">IF(ENTRY!B83="S",ENTRY!B83,"na")</f>
        <v>S</v>
      </c>
      <c r="E83" s="87" t="str">
        <f aca="false">IF(ENTRY!B83="S",ENTRY!D83,"na")</f>
        <v>NEHA DHANANJAY RAUT</v>
      </c>
      <c r="F83" s="87" t="n">
        <f aca="false">IFERROR((COUNTIF($G$3:G83,G83)-1)*0.0001+G83,"NA")</f>
        <v>466.0001</v>
      </c>
      <c r="G83" s="87" t="n">
        <f aca="false">IF(ENTRY!B83="S",ENTRY!BJ83,"na")</f>
        <v>466</v>
      </c>
      <c r="H83" s="88" t="n">
        <f aca="false">IF(ENTRY!B83="S",ENTRY!BK83,"na")</f>
        <v>93.2</v>
      </c>
    </row>
    <row r="84" customFormat="false" ht="15" hidden="false" customHeight="false" outlineLevel="0" collapsed="false">
      <c r="B84" s="87" t="n">
        <f aca="false">IF(ENTRY!B84="S",ENTRY!A84,"na")</f>
        <v>82</v>
      </c>
      <c r="C84" s="87" t="n">
        <f aca="false">IF(ENTRY!B84="S",ENTRY!C84,"na")</f>
        <v>2306907</v>
      </c>
      <c r="D84" s="87" t="str">
        <f aca="false">IF(ENTRY!B84="S",ENTRY!B84,"na")</f>
        <v>S</v>
      </c>
      <c r="E84" s="87" t="str">
        <f aca="false">IF(ENTRY!B84="S",ENTRY!D84,"na")</f>
        <v>RUCHITA DHOTE</v>
      </c>
      <c r="F84" s="87" t="n">
        <f aca="false">IFERROR((COUNTIF($G$3:G84,G84)-1)*0.0001+G84,"NA")</f>
        <v>483</v>
      </c>
      <c r="G84" s="87" t="n">
        <f aca="false">IF(ENTRY!B84="S",ENTRY!BJ84,"na")</f>
        <v>483</v>
      </c>
      <c r="H84" s="88" t="n">
        <f aca="false">IF(ENTRY!B84="S",ENTRY!BK84,"na")</f>
        <v>96.6</v>
      </c>
    </row>
    <row r="85" customFormat="false" ht="15" hidden="false" customHeight="false" outlineLevel="0" collapsed="false">
      <c r="B85" s="87" t="n">
        <f aca="false">IF(ENTRY!B85="S",ENTRY!A85,"na")</f>
        <v>83</v>
      </c>
      <c r="C85" s="87" t="n">
        <f aca="false">IF(ENTRY!B85="S",ENTRY!C85,"na")</f>
        <v>0</v>
      </c>
      <c r="D85" s="87" t="str">
        <f aca="false">IF(ENTRY!B85="S",ENTRY!B85,"na")</f>
        <v>S</v>
      </c>
      <c r="E85" s="87" t="n">
        <f aca="false">IF(ENTRY!B85="S",ENTRY!D85,"na")</f>
        <v>0</v>
      </c>
      <c r="F85" s="87" t="n">
        <f aca="false">IFERROR((COUNTIF($G$3:G85,G85)-1)*0.0001+G85,"NA")</f>
        <v>0</v>
      </c>
      <c r="G85" s="87" t="n">
        <f aca="false">IF(ENTRY!B85="S",ENTRY!BJ85,"na")</f>
        <v>0</v>
      </c>
      <c r="H85" s="88" t="n">
        <f aca="false">IF(ENTRY!B85="S",ENTRY!BK85,"na")</f>
        <v>0</v>
      </c>
    </row>
    <row r="86" customFormat="false" ht="15" hidden="false" customHeight="false" outlineLevel="0" collapsed="false">
      <c r="B86" s="87" t="n">
        <f aca="false">IF(ENTRY!B86="S",ENTRY!A86,"na")</f>
        <v>84</v>
      </c>
      <c r="C86" s="87" t="n">
        <f aca="false">IF(ENTRY!B86="S",ENTRY!C86,"na")</f>
        <v>0</v>
      </c>
      <c r="D86" s="87" t="str">
        <f aca="false">IF(ENTRY!B86="S",ENTRY!B86,"na")</f>
        <v>S</v>
      </c>
      <c r="E86" s="87" t="n">
        <f aca="false">IF(ENTRY!B86="S",ENTRY!D86,"na")</f>
        <v>0</v>
      </c>
      <c r="F86" s="87" t="n">
        <f aca="false">IFERROR((COUNTIF($G$3:G86,G86)-1)*0.0001+G86,"NA")</f>
        <v>0.0001</v>
      </c>
      <c r="G86" s="87" t="n">
        <f aca="false">IF(ENTRY!B86="S",ENTRY!BJ86,"na")</f>
        <v>0</v>
      </c>
      <c r="H86" s="88" t="n">
        <f aca="false">IF(ENTRY!B86="S",ENTRY!BK86,"na")</f>
        <v>0</v>
      </c>
    </row>
    <row r="87" customFormat="false" ht="15" hidden="false" customHeight="false" outlineLevel="0" collapsed="false">
      <c r="B87" s="87" t="n">
        <f aca="false">IF(ENTRY!B87="S",ENTRY!A87,"na")</f>
        <v>85</v>
      </c>
      <c r="C87" s="87" t="n">
        <f aca="false">IF(ENTRY!B87="S",ENTRY!C87,"na")</f>
        <v>0</v>
      </c>
      <c r="D87" s="87" t="str">
        <f aca="false">IF(ENTRY!B87="S",ENTRY!B87,"na")</f>
        <v>S</v>
      </c>
      <c r="E87" s="87" t="n">
        <f aca="false">IF(ENTRY!B87="S",ENTRY!D87,"na")</f>
        <v>0</v>
      </c>
      <c r="F87" s="87" t="n">
        <f aca="false">IFERROR((COUNTIF($G$3:G87,G87)-1)*0.0001+G87,"NA")</f>
        <v>0.0002</v>
      </c>
      <c r="G87" s="87" t="n">
        <f aca="false">IF(ENTRY!B87="S",ENTRY!BJ87,"na")</f>
        <v>0</v>
      </c>
      <c r="H87" s="88" t="n">
        <f aca="false">IF(ENTRY!B87="S",ENTRY!BK87,"na")</f>
        <v>0</v>
      </c>
    </row>
    <row r="88" customFormat="false" ht="15" hidden="false" customHeight="false" outlineLevel="0" collapsed="false">
      <c r="B88" s="87" t="n">
        <f aca="false">IF(ENTRY!B88="S",ENTRY!A88,"na")</f>
        <v>86</v>
      </c>
      <c r="C88" s="87" t="n">
        <f aca="false">IF(ENTRY!B88="S",ENTRY!C88,"na")</f>
        <v>0</v>
      </c>
      <c r="D88" s="87" t="str">
        <f aca="false">IF(ENTRY!B88="S",ENTRY!B88,"na")</f>
        <v>S</v>
      </c>
      <c r="E88" s="87" t="n">
        <f aca="false">IF(ENTRY!B88="S",ENTRY!D88,"na")</f>
        <v>0</v>
      </c>
      <c r="F88" s="87" t="n">
        <f aca="false">IFERROR((COUNTIF($G$3:G88,G88)-1)*0.0001+G88,"NA")</f>
        <v>0.0003</v>
      </c>
      <c r="G88" s="87" t="n">
        <f aca="false">IF(ENTRY!B88="S",ENTRY!BJ88,"na")</f>
        <v>0</v>
      </c>
      <c r="H88" s="88" t="n">
        <f aca="false">IF(ENTRY!B88="S",ENTRY!BK88,"na")</f>
        <v>0</v>
      </c>
    </row>
    <row r="89" customFormat="false" ht="15" hidden="false" customHeight="false" outlineLevel="0" collapsed="false">
      <c r="B89" s="87" t="n">
        <f aca="false">IF(ENTRY!B89="S",ENTRY!A89,"na")</f>
        <v>87</v>
      </c>
      <c r="C89" s="87" t="n">
        <f aca="false">IF(ENTRY!B89="S",ENTRY!C89,"na")</f>
        <v>0</v>
      </c>
      <c r="D89" s="87" t="str">
        <f aca="false">IF(ENTRY!B89="S",ENTRY!B89,"na")</f>
        <v>S</v>
      </c>
      <c r="E89" s="87" t="n">
        <f aca="false">IF(ENTRY!B89="S",ENTRY!D89,"na")</f>
        <v>0</v>
      </c>
      <c r="F89" s="87" t="n">
        <f aca="false">IFERROR((COUNTIF($G$3:G89,G89)-1)*0.0001+G89,"NA")</f>
        <v>0.0004</v>
      </c>
      <c r="G89" s="87" t="n">
        <f aca="false">IF(ENTRY!B89="S",ENTRY!BJ89,"na")</f>
        <v>0</v>
      </c>
      <c r="H89" s="88" t="n">
        <f aca="false">IF(ENTRY!B89="S",ENTRY!BK89,"na")</f>
        <v>0</v>
      </c>
    </row>
    <row r="90" customFormat="false" ht="15" hidden="false" customHeight="false" outlineLevel="0" collapsed="false">
      <c r="B90" s="87" t="n">
        <f aca="false">IF(ENTRY!B90="S",ENTRY!A90,"na")</f>
        <v>88</v>
      </c>
      <c r="C90" s="87" t="n">
        <f aca="false">IF(ENTRY!B90="S",ENTRY!C90,"na")</f>
        <v>0</v>
      </c>
      <c r="D90" s="87" t="str">
        <f aca="false">IF(ENTRY!B90="S",ENTRY!B90,"na")</f>
        <v>S</v>
      </c>
      <c r="E90" s="87" t="n">
        <f aca="false">IF(ENTRY!B90="S",ENTRY!D90,"na")</f>
        <v>0</v>
      </c>
      <c r="F90" s="87" t="n">
        <f aca="false">IFERROR((COUNTIF($G$3:G90,G90)-1)*0.0001+G90,"NA")</f>
        <v>0.0005</v>
      </c>
      <c r="G90" s="87" t="n">
        <f aca="false">IF(ENTRY!B90="S",ENTRY!BJ90,"na")</f>
        <v>0</v>
      </c>
      <c r="H90" s="88" t="n">
        <f aca="false">IF(ENTRY!B90="S",ENTRY!BK90,"na")</f>
        <v>0</v>
      </c>
    </row>
    <row r="91" customFormat="false" ht="15" hidden="false" customHeight="false" outlineLevel="0" collapsed="false">
      <c r="B91" s="87" t="n">
        <f aca="false">IF(ENTRY!B91="S",ENTRY!A91,"na")</f>
        <v>89</v>
      </c>
      <c r="C91" s="87" t="n">
        <f aca="false">IF(ENTRY!B91="S",ENTRY!C91,"na")</f>
        <v>0</v>
      </c>
      <c r="D91" s="87" t="str">
        <f aca="false">IF(ENTRY!B91="S",ENTRY!B91,"na")</f>
        <v>S</v>
      </c>
      <c r="E91" s="87" t="n">
        <f aca="false">IF(ENTRY!B91="S",ENTRY!D91,"na")</f>
        <v>0</v>
      </c>
      <c r="F91" s="87" t="n">
        <f aca="false">IFERROR((COUNTIF($G$3:G91,G91)-1)*0.0001+G91,"NA")</f>
        <v>0.0006</v>
      </c>
      <c r="G91" s="87" t="n">
        <f aca="false">IF(ENTRY!B91="S",ENTRY!BJ91,"na")</f>
        <v>0</v>
      </c>
      <c r="H91" s="88" t="n">
        <f aca="false">IF(ENTRY!B91="S",ENTRY!BK91,"na")</f>
        <v>0</v>
      </c>
    </row>
    <row r="92" customFormat="false" ht="15" hidden="false" customHeight="false" outlineLevel="0" collapsed="false">
      <c r="B92" s="87" t="n">
        <f aca="false">IF(ENTRY!B92="S",ENTRY!A92,"na")</f>
        <v>90</v>
      </c>
      <c r="C92" s="87" t="n">
        <f aca="false">IF(ENTRY!B92="S",ENTRY!C92,"na")</f>
        <v>0</v>
      </c>
      <c r="D92" s="87" t="str">
        <f aca="false">IF(ENTRY!B92="S",ENTRY!B92,"na")</f>
        <v>S</v>
      </c>
      <c r="E92" s="87" t="n">
        <f aca="false">IF(ENTRY!B92="S",ENTRY!D92,"na")</f>
        <v>0</v>
      </c>
      <c r="F92" s="87" t="n">
        <f aca="false">IFERROR((COUNTIF($G$3:G92,G92)-1)*0.0001+G92,"NA")</f>
        <v>0.0007</v>
      </c>
      <c r="G92" s="87" t="n">
        <f aca="false">IF(ENTRY!B92="S",ENTRY!BJ92,"na")</f>
        <v>0</v>
      </c>
      <c r="H92" s="88" t="n">
        <f aca="false">IF(ENTRY!B92="S",ENTRY!BK92,"na")</f>
        <v>0</v>
      </c>
    </row>
    <row r="93" customFormat="false" ht="15" hidden="false" customHeight="false" outlineLevel="0" collapsed="false">
      <c r="B93" s="87" t="n">
        <f aca="false">IF(ENTRY!B93="S",ENTRY!A93,"na")</f>
        <v>91</v>
      </c>
      <c r="C93" s="87" t="n">
        <f aca="false">IF(ENTRY!B93="S",ENTRY!C93,"na")</f>
        <v>0</v>
      </c>
      <c r="D93" s="87" t="str">
        <f aca="false">IF(ENTRY!B93="S",ENTRY!B93,"na")</f>
        <v>S</v>
      </c>
      <c r="E93" s="87" t="n">
        <f aca="false">IF(ENTRY!B93="S",ENTRY!D93,"na")</f>
        <v>0</v>
      </c>
      <c r="F93" s="87" t="n">
        <f aca="false">IFERROR((COUNTIF($G$3:G93,G93)-1)*0.0001+G93,"NA")</f>
        <v>0.0008</v>
      </c>
      <c r="G93" s="87" t="n">
        <f aca="false">IF(ENTRY!B93="S",ENTRY!BJ93,"na")</f>
        <v>0</v>
      </c>
      <c r="H93" s="88" t="n">
        <f aca="false">IF(ENTRY!B93="S",ENTRY!BK93,"na")</f>
        <v>0</v>
      </c>
    </row>
    <row r="94" customFormat="false" ht="15" hidden="false" customHeight="false" outlineLevel="0" collapsed="false">
      <c r="B94" s="87" t="n">
        <f aca="false">IF(ENTRY!B94="S",ENTRY!A94,"na")</f>
        <v>92</v>
      </c>
      <c r="C94" s="87" t="n">
        <f aca="false">IF(ENTRY!B94="S",ENTRY!C94,"na")</f>
        <v>0</v>
      </c>
      <c r="D94" s="87" t="str">
        <f aca="false">IF(ENTRY!B94="S",ENTRY!B94,"na")</f>
        <v>S</v>
      </c>
      <c r="E94" s="87" t="n">
        <f aca="false">IF(ENTRY!B94="S",ENTRY!D94,"na")</f>
        <v>0</v>
      </c>
      <c r="F94" s="87" t="n">
        <f aca="false">IFERROR((COUNTIF($G$3:G94,G94)-1)*0.0001+G94,"NA")</f>
        <v>0.0009</v>
      </c>
      <c r="G94" s="87" t="n">
        <f aca="false">IF(ENTRY!B94="S",ENTRY!BJ94,"na")</f>
        <v>0</v>
      </c>
      <c r="H94" s="88" t="n">
        <f aca="false">IF(ENTRY!B94="S",ENTRY!BK94,"na")</f>
        <v>0</v>
      </c>
    </row>
    <row r="95" customFormat="false" ht="15" hidden="false" customHeight="false" outlineLevel="0" collapsed="false">
      <c r="B95" s="87" t="n">
        <f aca="false">IF(ENTRY!B95="S",ENTRY!A95,"na")</f>
        <v>93</v>
      </c>
      <c r="C95" s="87" t="n">
        <f aca="false">IF(ENTRY!B95="S",ENTRY!C95,"na")</f>
        <v>0</v>
      </c>
      <c r="D95" s="87" t="str">
        <f aca="false">IF(ENTRY!B95="S",ENTRY!B95,"na")</f>
        <v>S</v>
      </c>
      <c r="E95" s="87" t="n">
        <f aca="false">IF(ENTRY!B95="S",ENTRY!D95,"na")</f>
        <v>0</v>
      </c>
      <c r="F95" s="87" t="n">
        <f aca="false">IFERROR((COUNTIF($G$3:G95,G95)-1)*0.0001+G95,"NA")</f>
        <v>0.001</v>
      </c>
      <c r="G95" s="87" t="n">
        <f aca="false">IF(ENTRY!B95="S",ENTRY!BJ95,"na")</f>
        <v>0</v>
      </c>
      <c r="H95" s="88" t="n">
        <f aca="false">IF(ENTRY!B95="S",ENTRY!BK95,"na")</f>
        <v>0</v>
      </c>
    </row>
    <row r="96" customFormat="false" ht="15" hidden="false" customHeight="false" outlineLevel="0" collapsed="false">
      <c r="B96" s="87" t="n">
        <f aca="false">IF(ENTRY!B96="S",ENTRY!A96,"na")</f>
        <v>94</v>
      </c>
      <c r="C96" s="87" t="n">
        <f aca="false">IF(ENTRY!B96="S",ENTRY!C96,"na")</f>
        <v>0</v>
      </c>
      <c r="D96" s="87" t="str">
        <f aca="false">IF(ENTRY!B96="S",ENTRY!B96,"na")</f>
        <v>S</v>
      </c>
      <c r="E96" s="87" t="n">
        <f aca="false">IF(ENTRY!B96="S",ENTRY!D96,"na")</f>
        <v>0</v>
      </c>
      <c r="F96" s="87" t="n">
        <f aca="false">IFERROR((COUNTIF($G$3:G96,G96)-1)*0.0001+G96,"NA")</f>
        <v>0.0011</v>
      </c>
      <c r="G96" s="87" t="n">
        <f aca="false">IF(ENTRY!B96="S",ENTRY!BJ96,"na")</f>
        <v>0</v>
      </c>
      <c r="H96" s="88" t="n">
        <f aca="false">IF(ENTRY!B96="S",ENTRY!BK96,"na")</f>
        <v>0</v>
      </c>
    </row>
    <row r="97" customFormat="false" ht="15" hidden="false" customHeight="false" outlineLevel="0" collapsed="false">
      <c r="B97" s="87" t="n">
        <f aca="false">IF(ENTRY!B97="S",ENTRY!A97,"na")</f>
        <v>95</v>
      </c>
      <c r="C97" s="87" t="n">
        <f aca="false">IF(ENTRY!B97="S",ENTRY!C97,"na")</f>
        <v>0</v>
      </c>
      <c r="D97" s="87" t="str">
        <f aca="false">IF(ENTRY!B97="S",ENTRY!B97,"na")</f>
        <v>S</v>
      </c>
      <c r="E97" s="87" t="n">
        <f aca="false">IF(ENTRY!B97="S",ENTRY!D97,"na")</f>
        <v>0</v>
      </c>
      <c r="F97" s="87" t="n">
        <f aca="false">IFERROR((COUNTIF($G$3:G97,G97)-1)*0.0001+G97,"NA")</f>
        <v>0.0012</v>
      </c>
      <c r="G97" s="87" t="n">
        <f aca="false">IF(ENTRY!B97="S",ENTRY!BJ97,"na")</f>
        <v>0</v>
      </c>
      <c r="H97" s="88" t="n">
        <f aca="false">IF(ENTRY!B97="S",ENTRY!BK97,"na")</f>
        <v>0</v>
      </c>
    </row>
    <row r="98" customFormat="false" ht="15" hidden="false" customHeight="false" outlineLevel="0" collapsed="false">
      <c r="B98" s="87" t="n">
        <f aca="false">IF(ENTRY!B98="S",ENTRY!A98,"na")</f>
        <v>96</v>
      </c>
      <c r="C98" s="87" t="n">
        <f aca="false">IF(ENTRY!B98="S",ENTRY!C98,"na")</f>
        <v>0</v>
      </c>
      <c r="D98" s="87" t="str">
        <f aca="false">IF(ENTRY!B98="S",ENTRY!B98,"na")</f>
        <v>S</v>
      </c>
      <c r="E98" s="87" t="n">
        <f aca="false">IF(ENTRY!B98="S",ENTRY!D98,"na")</f>
        <v>0</v>
      </c>
      <c r="F98" s="87" t="n">
        <f aca="false">IFERROR((COUNTIF($G$3:G98,G98)-1)*0.0001+G98,"NA")</f>
        <v>0.0013</v>
      </c>
      <c r="G98" s="87" t="n">
        <f aca="false">IF(ENTRY!B98="S",ENTRY!BJ98,"na")</f>
        <v>0</v>
      </c>
      <c r="H98" s="88" t="n">
        <f aca="false">IF(ENTRY!B98="S",ENTRY!BK98,"na")</f>
        <v>0</v>
      </c>
    </row>
    <row r="99" customFormat="false" ht="15" hidden="false" customHeight="false" outlineLevel="0" collapsed="false">
      <c r="B99" s="87" t="n">
        <f aca="false">IF(ENTRY!B99="S",ENTRY!A99,"na")</f>
        <v>97</v>
      </c>
      <c r="C99" s="87" t="n">
        <f aca="false">IF(ENTRY!B99="S",ENTRY!C99,"na")</f>
        <v>0</v>
      </c>
      <c r="D99" s="87" t="str">
        <f aca="false">IF(ENTRY!B99="S",ENTRY!B99,"na")</f>
        <v>S</v>
      </c>
      <c r="E99" s="87" t="n">
        <f aca="false">IF(ENTRY!B99="S",ENTRY!D99,"na")</f>
        <v>0</v>
      </c>
      <c r="F99" s="87" t="n">
        <f aca="false">IFERROR((COUNTIF($G$3:G99,G99)-1)*0.0001+G99,"NA")</f>
        <v>0.0014</v>
      </c>
      <c r="G99" s="87" t="n">
        <f aca="false">IF(ENTRY!B99="S",ENTRY!BJ99,"na")</f>
        <v>0</v>
      </c>
      <c r="H99" s="88" t="n">
        <f aca="false">IF(ENTRY!B99="S",ENTRY!BK99,"na")</f>
        <v>0</v>
      </c>
    </row>
    <row r="100" customFormat="false" ht="15" hidden="false" customHeight="false" outlineLevel="0" collapsed="false">
      <c r="B100" s="87" t="n">
        <f aca="false">IF(ENTRY!B100="S",ENTRY!A100,"na")</f>
        <v>98</v>
      </c>
      <c r="C100" s="87" t="n">
        <f aca="false">IF(ENTRY!B100="S",ENTRY!C100,"na")</f>
        <v>0</v>
      </c>
      <c r="D100" s="87" t="str">
        <f aca="false">IF(ENTRY!B100="S",ENTRY!B100,"na")</f>
        <v>S</v>
      </c>
      <c r="E100" s="87" t="n">
        <f aca="false">IF(ENTRY!B100="S",ENTRY!D100,"na")</f>
        <v>0</v>
      </c>
      <c r="F100" s="87" t="n">
        <f aca="false">IFERROR((COUNTIF($G$3:G100,G100)-1)*0.0001+G100,"NA")</f>
        <v>0.0015</v>
      </c>
      <c r="G100" s="87" t="n">
        <f aca="false">IF(ENTRY!B100="S",ENTRY!BJ100,"na")</f>
        <v>0</v>
      </c>
      <c r="H100" s="88" t="n">
        <f aca="false">IF(ENTRY!B100="S",ENTRY!BK100,"na")</f>
        <v>0</v>
      </c>
    </row>
    <row r="101" customFormat="false" ht="15" hidden="false" customHeight="false" outlineLevel="0" collapsed="false">
      <c r="B101" s="87" t="n">
        <f aca="false">IF(ENTRY!B101="S",ENTRY!A101,"na")</f>
        <v>99</v>
      </c>
      <c r="C101" s="87" t="n">
        <f aca="false">IF(ENTRY!B101="S",ENTRY!C101,"na")</f>
        <v>0</v>
      </c>
      <c r="D101" s="87" t="str">
        <f aca="false">IF(ENTRY!B101="S",ENTRY!B101,"na")</f>
        <v>S</v>
      </c>
      <c r="E101" s="87" t="n">
        <f aca="false">IF(ENTRY!B101="S",ENTRY!D101,"na")</f>
        <v>0</v>
      </c>
      <c r="F101" s="87" t="n">
        <f aca="false">IFERROR((COUNTIF($G$3:G101,G101)-1)*0.0001+G101,"NA")</f>
        <v>0.0016</v>
      </c>
      <c r="G101" s="87" t="n">
        <f aca="false">IF(ENTRY!B101="S",ENTRY!BJ101,"na")</f>
        <v>0</v>
      </c>
      <c r="H101" s="88" t="n">
        <f aca="false">IF(ENTRY!B101="S",ENTRY!BK101,"na")</f>
        <v>0</v>
      </c>
    </row>
    <row r="102" customFormat="false" ht="15" hidden="false" customHeight="false" outlineLevel="0" collapsed="false">
      <c r="B102" s="87" t="n">
        <f aca="false">IF(ENTRY!B102="S",ENTRY!A102,"na")</f>
        <v>100</v>
      </c>
      <c r="C102" s="87" t="n">
        <f aca="false">IF(ENTRY!B102="S",ENTRY!C102,"na")</f>
        <v>0</v>
      </c>
      <c r="D102" s="87" t="str">
        <f aca="false">IF(ENTRY!B102="S",ENTRY!B102,"na")</f>
        <v>S</v>
      </c>
      <c r="E102" s="87" t="n">
        <f aca="false">IF(ENTRY!B102="S",ENTRY!D102,"na")</f>
        <v>0</v>
      </c>
      <c r="F102" s="87" t="n">
        <f aca="false">IFERROR((COUNTIF($G$3:G102,G102)-1)*0.0001+G102,"NA")</f>
        <v>0.0017</v>
      </c>
      <c r="G102" s="87" t="n">
        <f aca="false">IF(ENTRY!B102="S",ENTRY!BJ102,"na")</f>
        <v>0</v>
      </c>
      <c r="H102" s="88" t="n">
        <f aca="false">IF(ENTRY!B102="S",ENTRY!BK102,"na")</f>
        <v>0</v>
      </c>
    </row>
    <row r="103" customFormat="false" ht="15" hidden="false" customHeight="false" outlineLevel="0" collapsed="false">
      <c r="B103" s="87" t="n">
        <f aca="false">IF(ENTRY!B103="S",ENTRY!A103,"na")</f>
        <v>101</v>
      </c>
      <c r="C103" s="87" t="n">
        <f aca="false">IF(ENTRY!B103="S",ENTRY!C103,"na")</f>
        <v>0</v>
      </c>
      <c r="D103" s="87" t="str">
        <f aca="false">IF(ENTRY!B103="S",ENTRY!B103,"na")</f>
        <v>S</v>
      </c>
      <c r="E103" s="87" t="n">
        <f aca="false">IF(ENTRY!B103="S",ENTRY!D103,"na")</f>
        <v>0</v>
      </c>
      <c r="F103" s="87" t="n">
        <f aca="false">IFERROR((COUNTIF($G$3:G103,G103)-1)*0.0001+G103,"NA")</f>
        <v>0.0018</v>
      </c>
      <c r="G103" s="87" t="n">
        <f aca="false">IF(ENTRY!B103="S",ENTRY!BJ103,"na")</f>
        <v>0</v>
      </c>
      <c r="H103" s="88" t="n">
        <f aca="false">IF(ENTRY!B103="S",ENTRY!BK103,"na")</f>
        <v>0</v>
      </c>
    </row>
    <row r="104" customFormat="false" ht="15" hidden="false" customHeight="false" outlineLevel="0" collapsed="false">
      <c r="B104" s="87" t="n">
        <f aca="false">IF(ENTRY!B104="S",ENTRY!A104,"na")</f>
        <v>102</v>
      </c>
      <c r="C104" s="87" t="n">
        <f aca="false">IF(ENTRY!B104="S",ENTRY!C104,"na")</f>
        <v>0</v>
      </c>
      <c r="D104" s="87" t="str">
        <f aca="false">IF(ENTRY!B104="S",ENTRY!B104,"na")</f>
        <v>S</v>
      </c>
      <c r="E104" s="87" t="n">
        <f aca="false">IF(ENTRY!B104="S",ENTRY!D104,"na")</f>
        <v>0</v>
      </c>
      <c r="F104" s="87" t="n">
        <f aca="false">IFERROR((COUNTIF($G$3:G104,G104)-1)*0.0001+G104,"NA")</f>
        <v>0.0019</v>
      </c>
      <c r="G104" s="87" t="n">
        <f aca="false">IF(ENTRY!B104="S",ENTRY!BJ104,"na")</f>
        <v>0</v>
      </c>
      <c r="H104" s="88" t="n">
        <f aca="false">IF(ENTRY!B104="S",ENTRY!BK104,"na")</f>
        <v>0</v>
      </c>
    </row>
    <row r="105" customFormat="false" ht="15" hidden="false" customHeight="false" outlineLevel="0" collapsed="false">
      <c r="B105" s="87" t="n">
        <f aca="false">IF(ENTRY!B105="S",ENTRY!A105,"na")</f>
        <v>103</v>
      </c>
      <c r="C105" s="87" t="n">
        <f aca="false">IF(ENTRY!B105="S",ENTRY!C105,"na")</f>
        <v>0</v>
      </c>
      <c r="D105" s="87" t="str">
        <f aca="false">IF(ENTRY!B105="S",ENTRY!B105,"na")</f>
        <v>S</v>
      </c>
      <c r="E105" s="87" t="n">
        <f aca="false">IF(ENTRY!B105="S",ENTRY!D105,"na")</f>
        <v>0</v>
      </c>
      <c r="F105" s="87" t="n">
        <f aca="false">IFERROR((COUNTIF($G$3:G105,G105)-1)*0.0001+G105,"NA")</f>
        <v>0.002</v>
      </c>
      <c r="G105" s="87" t="n">
        <f aca="false">IF(ENTRY!B105="S",ENTRY!BJ105,"na")</f>
        <v>0</v>
      </c>
      <c r="H105" s="88" t="n">
        <f aca="false">IF(ENTRY!B105="S",ENTRY!BK105,"na")</f>
        <v>0</v>
      </c>
    </row>
    <row r="106" customFormat="false" ht="15" hidden="false" customHeight="false" outlineLevel="0" collapsed="false">
      <c r="B106" s="87" t="n">
        <f aca="false">IF(ENTRY!B106="S",ENTRY!A106,"na")</f>
        <v>104</v>
      </c>
      <c r="C106" s="87" t="n">
        <f aca="false">IF(ENTRY!B106="S",ENTRY!C106,"na")</f>
        <v>0</v>
      </c>
      <c r="D106" s="87" t="str">
        <f aca="false">IF(ENTRY!B106="S",ENTRY!B106,"na")</f>
        <v>S</v>
      </c>
      <c r="E106" s="87" t="n">
        <f aca="false">IF(ENTRY!B106="S",ENTRY!D106,"na")</f>
        <v>0</v>
      </c>
      <c r="F106" s="87" t="n">
        <f aca="false">IFERROR((COUNTIF($G$3:G106,G106)-1)*0.0001+G106,"NA")</f>
        <v>0.0021</v>
      </c>
      <c r="G106" s="87" t="n">
        <f aca="false">IF(ENTRY!B106="S",ENTRY!BJ106,"na")</f>
        <v>0</v>
      </c>
      <c r="H106" s="88" t="n">
        <f aca="false">IF(ENTRY!B106="S",ENTRY!BK106,"na")</f>
        <v>0</v>
      </c>
    </row>
    <row r="107" customFormat="false" ht="15" hidden="false" customHeight="false" outlineLevel="0" collapsed="false">
      <c r="B107" s="87" t="n">
        <f aca="false">IF(ENTRY!B107="S",ENTRY!A107,"na")</f>
        <v>105</v>
      </c>
      <c r="C107" s="87" t="n">
        <f aca="false">IF(ENTRY!B107="S",ENTRY!C107,"na")</f>
        <v>0</v>
      </c>
      <c r="D107" s="87" t="str">
        <f aca="false">IF(ENTRY!B107="S",ENTRY!B107,"na")</f>
        <v>S</v>
      </c>
      <c r="E107" s="87" t="n">
        <f aca="false">IF(ENTRY!B107="S",ENTRY!D107,"na")</f>
        <v>0</v>
      </c>
      <c r="F107" s="87" t="n">
        <f aca="false">IFERROR((COUNTIF($G$3:G107,G107)-1)*0.0001+G107,"NA")</f>
        <v>0.0022</v>
      </c>
      <c r="G107" s="87" t="n">
        <f aca="false">IF(ENTRY!B107="S",ENTRY!BJ107,"na")</f>
        <v>0</v>
      </c>
      <c r="H107" s="88" t="n">
        <f aca="false">IF(ENTRY!B107="S",ENTRY!BK107,"na")</f>
        <v>0</v>
      </c>
    </row>
    <row r="108" customFormat="false" ht="15" hidden="false" customHeight="false" outlineLevel="0" collapsed="false">
      <c r="B108" s="87" t="n">
        <f aca="false">IF(ENTRY!B108="S",ENTRY!A108,"na")</f>
        <v>106</v>
      </c>
      <c r="C108" s="87" t="n">
        <f aca="false">IF(ENTRY!B108="S",ENTRY!C108,"na")</f>
        <v>0</v>
      </c>
      <c r="D108" s="87" t="str">
        <f aca="false">IF(ENTRY!B108="S",ENTRY!B108,"na")</f>
        <v>S</v>
      </c>
      <c r="E108" s="87" t="n">
        <f aca="false">IF(ENTRY!B108="S",ENTRY!D108,"na")</f>
        <v>0</v>
      </c>
      <c r="F108" s="87" t="n">
        <f aca="false">IFERROR((COUNTIF($G$3:G108,G108)-1)*0.0001+G108,"NA")</f>
        <v>0.0023</v>
      </c>
      <c r="G108" s="87" t="n">
        <f aca="false">IF(ENTRY!B108="S",ENTRY!BJ108,"na")</f>
        <v>0</v>
      </c>
      <c r="H108" s="88" t="n">
        <f aca="false">IF(ENTRY!B108="S",ENTRY!BK108,"na")</f>
        <v>0</v>
      </c>
    </row>
    <row r="109" customFormat="false" ht="15" hidden="false" customHeight="false" outlineLevel="0" collapsed="false">
      <c r="B109" s="87" t="n">
        <f aca="false">IF(ENTRY!B109="S",ENTRY!A109,"na")</f>
        <v>107</v>
      </c>
      <c r="C109" s="87" t="n">
        <f aca="false">IF(ENTRY!B109="S",ENTRY!C109,"na")</f>
        <v>0</v>
      </c>
      <c r="D109" s="87" t="str">
        <f aca="false">IF(ENTRY!B109="S",ENTRY!B109,"na")</f>
        <v>S</v>
      </c>
      <c r="E109" s="87" t="n">
        <f aca="false">IF(ENTRY!B109="S",ENTRY!D109,"na")</f>
        <v>0</v>
      </c>
      <c r="F109" s="87" t="n">
        <f aca="false">IFERROR((COUNTIF($G$3:G109,G109)-1)*0.0001+G109,"NA")</f>
        <v>0.0024</v>
      </c>
      <c r="G109" s="87" t="n">
        <f aca="false">IF(ENTRY!B109="S",ENTRY!BJ109,"na")</f>
        <v>0</v>
      </c>
      <c r="H109" s="88" t="n">
        <f aca="false">IF(ENTRY!B109="S",ENTRY!BK109,"na")</f>
        <v>0</v>
      </c>
    </row>
    <row r="110" customFormat="false" ht="15" hidden="false" customHeight="false" outlineLevel="0" collapsed="false">
      <c r="B110" s="87" t="n">
        <f aca="false">IF(ENTRY!B110="S",ENTRY!A110,"na")</f>
        <v>108</v>
      </c>
      <c r="C110" s="87" t="n">
        <f aca="false">IF(ENTRY!B110="S",ENTRY!C110,"na")</f>
        <v>0</v>
      </c>
      <c r="D110" s="87" t="str">
        <f aca="false">IF(ENTRY!B110="S",ENTRY!B110,"na")</f>
        <v>S</v>
      </c>
      <c r="E110" s="87" t="n">
        <f aca="false">IF(ENTRY!B110="S",ENTRY!D110,"na")</f>
        <v>0</v>
      </c>
      <c r="F110" s="87" t="n">
        <f aca="false">IFERROR((COUNTIF($G$3:G110,G110)-1)*0.0001+G110,"NA")</f>
        <v>0.0025</v>
      </c>
      <c r="G110" s="87" t="n">
        <f aca="false">IF(ENTRY!B110="S",ENTRY!BJ110,"na")</f>
        <v>0</v>
      </c>
      <c r="H110" s="88" t="n">
        <f aca="false">IF(ENTRY!B110="S",ENTRY!BK110,"na")</f>
        <v>0</v>
      </c>
    </row>
    <row r="111" customFormat="false" ht="15" hidden="false" customHeight="false" outlineLevel="0" collapsed="false">
      <c r="B111" s="87" t="n">
        <f aca="false">IF(ENTRY!B111="S",ENTRY!A111,"na")</f>
        <v>109</v>
      </c>
      <c r="C111" s="87" t="n">
        <f aca="false">IF(ENTRY!B111="S",ENTRY!C111,"na")</f>
        <v>0</v>
      </c>
      <c r="D111" s="87" t="str">
        <f aca="false">IF(ENTRY!B111="S",ENTRY!B111,"na")</f>
        <v>S</v>
      </c>
      <c r="E111" s="87" t="n">
        <f aca="false">IF(ENTRY!B111="S",ENTRY!D111,"na")</f>
        <v>0</v>
      </c>
      <c r="F111" s="87" t="n">
        <f aca="false">IFERROR((COUNTIF($G$3:G111,G111)-1)*0.0001+G111,"NA")</f>
        <v>0.0026</v>
      </c>
      <c r="G111" s="87" t="n">
        <f aca="false">IF(ENTRY!B111="S",ENTRY!BJ111,"na")</f>
        <v>0</v>
      </c>
      <c r="H111" s="88" t="n">
        <f aca="false">IF(ENTRY!B111="S",ENTRY!BK111,"na")</f>
        <v>0</v>
      </c>
    </row>
    <row r="112" customFormat="false" ht="15" hidden="false" customHeight="false" outlineLevel="0" collapsed="false">
      <c r="B112" s="87" t="n">
        <f aca="false">IF(ENTRY!B112="S",ENTRY!A112,"na")</f>
        <v>110</v>
      </c>
      <c r="C112" s="87" t="n">
        <f aca="false">IF(ENTRY!B112="S",ENTRY!C112,"na")</f>
        <v>0</v>
      </c>
      <c r="D112" s="87" t="str">
        <f aca="false">IF(ENTRY!B112="S",ENTRY!B112,"na")</f>
        <v>S</v>
      </c>
      <c r="E112" s="87" t="n">
        <f aca="false">IF(ENTRY!B112="S",ENTRY!D112,"na")</f>
        <v>0</v>
      </c>
      <c r="F112" s="87" t="n">
        <f aca="false">IFERROR((COUNTIF($G$3:G112,G112)-1)*0.0001+G112,"NA")</f>
        <v>0.0027</v>
      </c>
      <c r="G112" s="87" t="n">
        <f aca="false">IF(ENTRY!B112="S",ENTRY!BJ112,"na")</f>
        <v>0</v>
      </c>
      <c r="H112" s="88" t="n">
        <f aca="false">IF(ENTRY!B112="S",ENTRY!BK112,"na")</f>
        <v>0</v>
      </c>
    </row>
    <row r="113" customFormat="false" ht="15" hidden="false" customHeight="false" outlineLevel="0" collapsed="false">
      <c r="B113" s="87" t="n">
        <f aca="false">IF(ENTRY!B113="S",ENTRY!A113,"na")</f>
        <v>111</v>
      </c>
      <c r="C113" s="87" t="n">
        <f aca="false">IF(ENTRY!B113="S",ENTRY!C113,"na")</f>
        <v>0</v>
      </c>
      <c r="D113" s="87" t="str">
        <f aca="false">IF(ENTRY!B113="S",ENTRY!B113,"na")</f>
        <v>S</v>
      </c>
      <c r="E113" s="87" t="n">
        <f aca="false">IF(ENTRY!B113="S",ENTRY!D113,"na")</f>
        <v>0</v>
      </c>
      <c r="F113" s="87" t="n">
        <f aca="false">IFERROR((COUNTIF($G$3:G113,G113)-1)*0.0001+G113,"NA")</f>
        <v>0.0028</v>
      </c>
      <c r="G113" s="87" t="n">
        <f aca="false">IF(ENTRY!B113="S",ENTRY!BJ113,"na")</f>
        <v>0</v>
      </c>
      <c r="H113" s="88" t="n">
        <f aca="false">IF(ENTRY!B113="S",ENTRY!BK113,"na")</f>
        <v>0</v>
      </c>
    </row>
    <row r="114" customFormat="false" ht="15" hidden="false" customHeight="false" outlineLevel="0" collapsed="false">
      <c r="B114" s="87" t="n">
        <f aca="false">IF(ENTRY!B114="S",ENTRY!A114,"na")</f>
        <v>112</v>
      </c>
      <c r="C114" s="87" t="n">
        <f aca="false">IF(ENTRY!B114="S",ENTRY!C114,"na")</f>
        <v>0</v>
      </c>
      <c r="D114" s="87" t="str">
        <f aca="false">IF(ENTRY!B114="S",ENTRY!B114,"na")</f>
        <v>S</v>
      </c>
      <c r="E114" s="87" t="n">
        <f aca="false">IF(ENTRY!B114="S",ENTRY!D114,"na")</f>
        <v>0</v>
      </c>
      <c r="F114" s="87" t="n">
        <f aca="false">IFERROR((COUNTIF($G$3:G114,G114)-1)*0.0001+G114,"NA")</f>
        <v>0.0029</v>
      </c>
      <c r="G114" s="87" t="n">
        <f aca="false">IF(ENTRY!B114="S",ENTRY!BJ114,"na")</f>
        <v>0</v>
      </c>
      <c r="H114" s="88" t="n">
        <f aca="false">IF(ENTRY!B114="S",ENTRY!BK114,"na")</f>
        <v>0</v>
      </c>
    </row>
    <row r="115" customFormat="false" ht="15" hidden="false" customHeight="false" outlineLevel="0" collapsed="false">
      <c r="B115" s="87" t="n">
        <f aca="false">IF(ENTRY!B115="S",ENTRY!A115,"na")</f>
        <v>113</v>
      </c>
      <c r="C115" s="87" t="n">
        <f aca="false">IF(ENTRY!B115="S",ENTRY!C115,"na")</f>
        <v>0</v>
      </c>
      <c r="D115" s="87" t="str">
        <f aca="false">IF(ENTRY!B115="S",ENTRY!B115,"na")</f>
        <v>S</v>
      </c>
      <c r="E115" s="87" t="n">
        <f aca="false">IF(ENTRY!B115="S",ENTRY!D115,"na")</f>
        <v>0</v>
      </c>
      <c r="F115" s="87" t="n">
        <f aca="false">IFERROR((COUNTIF($G$3:G115,G115)-1)*0.0001+G115,"NA")</f>
        <v>0.003</v>
      </c>
      <c r="G115" s="87" t="n">
        <f aca="false">IF(ENTRY!B115="S",ENTRY!BJ115,"na")</f>
        <v>0</v>
      </c>
      <c r="H115" s="88" t="n">
        <f aca="false">IF(ENTRY!B115="S",ENTRY!BK115,"na")</f>
        <v>0</v>
      </c>
    </row>
    <row r="116" customFormat="false" ht="15" hidden="false" customHeight="false" outlineLevel="0" collapsed="false">
      <c r="B116" s="87" t="n">
        <f aca="false">IF(ENTRY!B116="S",ENTRY!A116,"na")</f>
        <v>114</v>
      </c>
      <c r="C116" s="87" t="n">
        <f aca="false">IF(ENTRY!B116="S",ENTRY!C116,"na")</f>
        <v>0</v>
      </c>
      <c r="D116" s="87" t="str">
        <f aca="false">IF(ENTRY!B116="S",ENTRY!B116,"na")</f>
        <v>S</v>
      </c>
      <c r="E116" s="87" t="n">
        <f aca="false">IF(ENTRY!B116="S",ENTRY!D116,"na")</f>
        <v>0</v>
      </c>
      <c r="F116" s="87" t="n">
        <f aca="false">IFERROR((COUNTIF($G$3:G116,G116)-1)*0.0001+G116,"NA")</f>
        <v>0.0031</v>
      </c>
      <c r="G116" s="87" t="n">
        <f aca="false">IF(ENTRY!B116="S",ENTRY!BJ116,"na")</f>
        <v>0</v>
      </c>
      <c r="H116" s="88" t="n">
        <f aca="false">IF(ENTRY!B116="S",ENTRY!BK116,"na")</f>
        <v>0</v>
      </c>
    </row>
    <row r="117" customFormat="false" ht="15" hidden="false" customHeight="false" outlineLevel="0" collapsed="false">
      <c r="B117" s="87" t="n">
        <f aca="false">IF(ENTRY!B117="S",ENTRY!A117,"na")</f>
        <v>115</v>
      </c>
      <c r="C117" s="87" t="n">
        <f aca="false">IF(ENTRY!B117="S",ENTRY!C117,"na")</f>
        <v>0</v>
      </c>
      <c r="D117" s="87" t="str">
        <f aca="false">IF(ENTRY!B117="S",ENTRY!B117,"na")</f>
        <v>S</v>
      </c>
      <c r="E117" s="87" t="n">
        <f aca="false">IF(ENTRY!B117="S",ENTRY!D117,"na")</f>
        <v>0</v>
      </c>
      <c r="F117" s="87" t="n">
        <f aca="false">IFERROR((COUNTIF($G$3:G117,G117)-1)*0.0001+G117,"NA")</f>
        <v>0.0032</v>
      </c>
      <c r="G117" s="87" t="n">
        <f aca="false">IF(ENTRY!B117="S",ENTRY!BJ117,"na")</f>
        <v>0</v>
      </c>
      <c r="H117" s="88" t="n">
        <f aca="false">IF(ENTRY!B117="S",ENTRY!BK117,"na")</f>
        <v>0</v>
      </c>
    </row>
    <row r="118" customFormat="false" ht="15" hidden="false" customHeight="false" outlineLevel="0" collapsed="false">
      <c r="B118" s="87" t="n">
        <f aca="false">IF(ENTRY!B118="S",ENTRY!A118,"na")</f>
        <v>116</v>
      </c>
      <c r="C118" s="87" t="n">
        <f aca="false">IF(ENTRY!B118="S",ENTRY!C118,"na")</f>
        <v>0</v>
      </c>
      <c r="D118" s="87" t="str">
        <f aca="false">IF(ENTRY!B118="S",ENTRY!B118,"na")</f>
        <v>S</v>
      </c>
      <c r="E118" s="87" t="n">
        <f aca="false">IF(ENTRY!B118="S",ENTRY!D118,"na")</f>
        <v>0</v>
      </c>
      <c r="F118" s="87" t="n">
        <f aca="false">IFERROR((COUNTIF($G$3:G118,G118)-1)*0.0001+G118,"NA")</f>
        <v>0.0033</v>
      </c>
      <c r="G118" s="87" t="n">
        <f aca="false">IF(ENTRY!B118="S",ENTRY!BJ118,"na")</f>
        <v>0</v>
      </c>
      <c r="H118" s="88" t="n">
        <f aca="false">IF(ENTRY!B118="S",ENTRY!BK118,"na")</f>
        <v>0</v>
      </c>
    </row>
    <row r="119" customFormat="false" ht="15" hidden="false" customHeight="false" outlineLevel="0" collapsed="false">
      <c r="B119" s="87" t="n">
        <f aca="false">IF(ENTRY!B119="S",ENTRY!A119,"na")</f>
        <v>117</v>
      </c>
      <c r="C119" s="87" t="n">
        <f aca="false">IF(ENTRY!B119="S",ENTRY!C119,"na")</f>
        <v>0</v>
      </c>
      <c r="D119" s="87" t="str">
        <f aca="false">IF(ENTRY!B119="S",ENTRY!B119,"na")</f>
        <v>S</v>
      </c>
      <c r="E119" s="87" t="n">
        <f aca="false">IF(ENTRY!B119="S",ENTRY!D119,"na")</f>
        <v>0</v>
      </c>
      <c r="F119" s="87" t="n">
        <f aca="false">IFERROR((COUNTIF($G$3:G119,G119)-1)*0.0001+G119,"NA")</f>
        <v>0.0034</v>
      </c>
      <c r="G119" s="87" t="n">
        <f aca="false">IF(ENTRY!B119="S",ENTRY!BJ119,"na")</f>
        <v>0</v>
      </c>
      <c r="H119" s="88" t="n">
        <f aca="false">IF(ENTRY!B119="S",ENTRY!BK119,"na")</f>
        <v>0</v>
      </c>
    </row>
    <row r="120" customFormat="false" ht="15" hidden="false" customHeight="false" outlineLevel="0" collapsed="false">
      <c r="B120" s="87" t="n">
        <f aca="false">IF(ENTRY!B120="S",ENTRY!A120,"na")</f>
        <v>118</v>
      </c>
      <c r="C120" s="87" t="n">
        <f aca="false">IF(ENTRY!B120="S",ENTRY!C120,"na")</f>
        <v>0</v>
      </c>
      <c r="D120" s="87" t="str">
        <f aca="false">IF(ENTRY!B120="S",ENTRY!B120,"na")</f>
        <v>S</v>
      </c>
      <c r="E120" s="87" t="n">
        <f aca="false">IF(ENTRY!B120="S",ENTRY!D120,"na")</f>
        <v>0</v>
      </c>
      <c r="F120" s="87" t="n">
        <f aca="false">IFERROR((COUNTIF($G$3:G120,G120)-1)*0.0001+G120,"NA")</f>
        <v>0.0035</v>
      </c>
      <c r="G120" s="87" t="n">
        <f aca="false">IF(ENTRY!B120="S",ENTRY!BJ120,"na")</f>
        <v>0</v>
      </c>
      <c r="H120" s="88" t="n">
        <f aca="false">IF(ENTRY!B120="S",ENTRY!BK120,"na")</f>
        <v>0</v>
      </c>
    </row>
    <row r="121" customFormat="false" ht="15" hidden="false" customHeight="false" outlineLevel="0" collapsed="false">
      <c r="B121" s="87" t="n">
        <f aca="false">IF(ENTRY!B121="S",ENTRY!A121,"na")</f>
        <v>119</v>
      </c>
      <c r="C121" s="87" t="n">
        <f aca="false">IF(ENTRY!B121="S",ENTRY!C121,"na")</f>
        <v>0</v>
      </c>
      <c r="D121" s="87" t="str">
        <f aca="false">IF(ENTRY!B121="S",ENTRY!B121,"na")</f>
        <v>S</v>
      </c>
      <c r="E121" s="87" t="n">
        <f aca="false">IF(ENTRY!B121="S",ENTRY!D121,"na")</f>
        <v>0</v>
      </c>
      <c r="F121" s="87" t="n">
        <f aca="false">IFERROR((COUNTIF($G$3:G121,G121)-1)*0.0001+G121,"NA")</f>
        <v>0.0036</v>
      </c>
      <c r="G121" s="87" t="n">
        <f aca="false">IF(ENTRY!B121="S",ENTRY!BJ121,"na")</f>
        <v>0</v>
      </c>
      <c r="H121" s="88" t="n">
        <f aca="false">IF(ENTRY!B121="S",ENTRY!BK121,"na")</f>
        <v>0</v>
      </c>
    </row>
    <row r="122" customFormat="false" ht="15" hidden="false" customHeight="false" outlineLevel="0" collapsed="false">
      <c r="B122" s="87" t="n">
        <f aca="false">IF(ENTRY!B122="S",ENTRY!A122,"na")</f>
        <v>120</v>
      </c>
      <c r="C122" s="87" t="n">
        <f aca="false">IF(ENTRY!B122="S",ENTRY!C122,"na")</f>
        <v>0</v>
      </c>
      <c r="D122" s="87" t="str">
        <f aca="false">IF(ENTRY!B122="S",ENTRY!B122,"na")</f>
        <v>S</v>
      </c>
      <c r="E122" s="87" t="n">
        <f aca="false">IF(ENTRY!B122="S",ENTRY!D122,"na")</f>
        <v>0</v>
      </c>
      <c r="F122" s="87" t="n">
        <f aca="false">IFERROR((COUNTIF($G$3:G122,G122)-1)*0.0001+G122,"NA")</f>
        <v>0.0037</v>
      </c>
      <c r="G122" s="87" t="n">
        <f aca="false">IF(ENTRY!B122="S",ENTRY!BJ122,"na")</f>
        <v>0</v>
      </c>
      <c r="H122" s="88" t="n">
        <f aca="false">IF(ENTRY!B122="S",ENTRY!BK122,"na")</f>
        <v>0</v>
      </c>
    </row>
    <row r="123" customFormat="false" ht="15" hidden="false" customHeight="false" outlineLevel="0" collapsed="false">
      <c r="B123" s="87" t="n">
        <f aca="false">IF(ENTRY!B123="S",ENTRY!A123,"na")</f>
        <v>121</v>
      </c>
      <c r="C123" s="87" t="n">
        <f aca="false">IF(ENTRY!B123="S",ENTRY!C123,"na")</f>
        <v>0</v>
      </c>
      <c r="D123" s="87" t="str">
        <f aca="false">IF(ENTRY!B123="S",ENTRY!B123,"na")</f>
        <v>S</v>
      </c>
      <c r="E123" s="87" t="n">
        <f aca="false">IF(ENTRY!B123="S",ENTRY!D123,"na")</f>
        <v>0</v>
      </c>
      <c r="F123" s="87" t="n">
        <f aca="false">IFERROR((COUNTIF($G$3:G123,G123)-1)*0.0001+G123,"NA")</f>
        <v>0.0038</v>
      </c>
      <c r="G123" s="87" t="n">
        <f aca="false">IF(ENTRY!B123="S",ENTRY!BJ123,"na")</f>
        <v>0</v>
      </c>
      <c r="H123" s="88" t="n">
        <f aca="false">IF(ENTRY!B123="S",ENTRY!BK123,"na")</f>
        <v>0</v>
      </c>
    </row>
    <row r="124" customFormat="false" ht="15" hidden="false" customHeight="false" outlineLevel="0" collapsed="false">
      <c r="B124" s="87" t="n">
        <f aca="false">IF(ENTRY!B124="S",ENTRY!A124,"na")</f>
        <v>122</v>
      </c>
      <c r="C124" s="87" t="n">
        <f aca="false">IF(ENTRY!B124="S",ENTRY!C124,"na")</f>
        <v>0</v>
      </c>
      <c r="D124" s="87" t="str">
        <f aca="false">IF(ENTRY!B124="S",ENTRY!B124,"na")</f>
        <v>S</v>
      </c>
      <c r="E124" s="87" t="n">
        <f aca="false">IF(ENTRY!B124="S",ENTRY!D124,"na")</f>
        <v>0</v>
      </c>
      <c r="F124" s="87" t="n">
        <f aca="false">IFERROR((COUNTIF($G$3:G124,G124)-1)*0.0001+G124,"NA")</f>
        <v>0.0039</v>
      </c>
      <c r="G124" s="87" t="n">
        <f aca="false">IF(ENTRY!B124="S",ENTRY!BJ124,"na")</f>
        <v>0</v>
      </c>
      <c r="H124" s="88" t="n">
        <f aca="false">IF(ENTRY!B124="S",ENTRY!BK124,"na")</f>
        <v>0</v>
      </c>
    </row>
    <row r="125" customFormat="false" ht="15" hidden="false" customHeight="false" outlineLevel="0" collapsed="false">
      <c r="B125" s="87" t="n">
        <f aca="false">IF(ENTRY!B125="S",ENTRY!A125,"na")</f>
        <v>123</v>
      </c>
      <c r="C125" s="87" t="n">
        <f aca="false">IF(ENTRY!B125="S",ENTRY!C125,"na")</f>
        <v>0</v>
      </c>
      <c r="D125" s="87" t="str">
        <f aca="false">IF(ENTRY!B125="S",ENTRY!B125,"na")</f>
        <v>S</v>
      </c>
      <c r="E125" s="87" t="n">
        <f aca="false">IF(ENTRY!B125="S",ENTRY!D125,"na")</f>
        <v>0</v>
      </c>
      <c r="F125" s="87" t="n">
        <f aca="false">IFERROR((COUNTIF($G$3:G125,G125)-1)*0.0001+G125,"NA")</f>
        <v>0.004</v>
      </c>
      <c r="G125" s="87" t="n">
        <f aca="false">IF(ENTRY!B125="S",ENTRY!BJ125,"na")</f>
        <v>0</v>
      </c>
      <c r="H125" s="88" t="n">
        <f aca="false">IF(ENTRY!B125="S",ENTRY!BK125,"na")</f>
        <v>0</v>
      </c>
    </row>
    <row r="126" customFormat="false" ht="15" hidden="false" customHeight="false" outlineLevel="0" collapsed="false">
      <c r="B126" s="87" t="n">
        <f aca="false">IF(ENTRY!B126="S",ENTRY!A126,"na")</f>
        <v>124</v>
      </c>
      <c r="C126" s="87" t="n">
        <f aca="false">IF(ENTRY!B126="S",ENTRY!C126,"na")</f>
        <v>0</v>
      </c>
      <c r="D126" s="87" t="str">
        <f aca="false">IF(ENTRY!B126="S",ENTRY!B126,"na")</f>
        <v>S</v>
      </c>
      <c r="E126" s="87" t="n">
        <f aca="false">IF(ENTRY!B126="S",ENTRY!D126,"na")</f>
        <v>0</v>
      </c>
      <c r="F126" s="87" t="n">
        <f aca="false">IFERROR((COUNTIF($G$3:G126,G126)-1)*0.0001+G126,"NA")</f>
        <v>0.0041</v>
      </c>
      <c r="G126" s="87" t="n">
        <f aca="false">IF(ENTRY!B126="S",ENTRY!BJ126,"na")</f>
        <v>0</v>
      </c>
      <c r="H126" s="88" t="n">
        <f aca="false">IF(ENTRY!B126="S",ENTRY!BK126,"na")</f>
        <v>0</v>
      </c>
    </row>
    <row r="127" customFormat="false" ht="15" hidden="false" customHeight="false" outlineLevel="0" collapsed="false">
      <c r="B127" s="87" t="n">
        <f aca="false">IF(ENTRY!B127="S",ENTRY!A127,"na")</f>
        <v>125</v>
      </c>
      <c r="C127" s="87" t="n">
        <f aca="false">IF(ENTRY!B127="S",ENTRY!C127,"na")</f>
        <v>0</v>
      </c>
      <c r="D127" s="87" t="str">
        <f aca="false">IF(ENTRY!B127="S",ENTRY!B127,"na")</f>
        <v>S</v>
      </c>
      <c r="E127" s="87" t="n">
        <f aca="false">IF(ENTRY!B127="S",ENTRY!D127,"na")</f>
        <v>0</v>
      </c>
      <c r="F127" s="87" t="n">
        <f aca="false">IFERROR((COUNTIF($G$3:G127,G127)-1)*0.0001+G127,"NA")</f>
        <v>0.0042</v>
      </c>
      <c r="G127" s="87" t="n">
        <f aca="false">IF(ENTRY!B127="S",ENTRY!BJ127,"na")</f>
        <v>0</v>
      </c>
      <c r="H127" s="88" t="n">
        <f aca="false">IF(ENTRY!B127="S",ENTRY!BK127,"na")</f>
        <v>0</v>
      </c>
    </row>
    <row r="128" customFormat="false" ht="15" hidden="false" customHeight="false" outlineLevel="0" collapsed="false">
      <c r="B128" s="87" t="n">
        <f aca="false">IF(ENTRY!B128="S",ENTRY!A128,"na")</f>
        <v>126</v>
      </c>
      <c r="C128" s="87" t="n">
        <f aca="false">IF(ENTRY!B128="S",ENTRY!C128,"na")</f>
        <v>0</v>
      </c>
      <c r="D128" s="87" t="str">
        <f aca="false">IF(ENTRY!B128="S",ENTRY!B128,"na")</f>
        <v>S</v>
      </c>
      <c r="E128" s="87" t="n">
        <f aca="false">IF(ENTRY!B128="S",ENTRY!D128,"na")</f>
        <v>0</v>
      </c>
      <c r="F128" s="87" t="n">
        <f aca="false">IFERROR((COUNTIF($G$3:G128,G128)-1)*0.0001+G128,"NA")</f>
        <v>0.0043</v>
      </c>
      <c r="G128" s="87" t="n">
        <f aca="false">IF(ENTRY!B128="S",ENTRY!BJ128,"na")</f>
        <v>0</v>
      </c>
      <c r="H128" s="88" t="n">
        <f aca="false">IF(ENTRY!B128="S",ENTRY!BK128,"na")</f>
        <v>0</v>
      </c>
    </row>
    <row r="129" customFormat="false" ht="15" hidden="false" customHeight="false" outlineLevel="0" collapsed="false">
      <c r="B129" s="87" t="n">
        <f aca="false">IF(ENTRY!B129="S",ENTRY!A129,"na")</f>
        <v>127</v>
      </c>
      <c r="C129" s="87" t="n">
        <f aca="false">IF(ENTRY!B129="S",ENTRY!C129,"na")</f>
        <v>0</v>
      </c>
      <c r="D129" s="87" t="str">
        <f aca="false">IF(ENTRY!B129="S",ENTRY!B129,"na")</f>
        <v>S</v>
      </c>
      <c r="E129" s="87" t="n">
        <f aca="false">IF(ENTRY!B129="S",ENTRY!D129,"na")</f>
        <v>0</v>
      </c>
      <c r="F129" s="87" t="n">
        <f aca="false">IFERROR((COUNTIF($G$3:G129,G129)-1)*0.0001+G129,"NA")</f>
        <v>0.0044</v>
      </c>
      <c r="G129" s="87" t="n">
        <f aca="false">IF(ENTRY!B129="S",ENTRY!BJ129,"na")</f>
        <v>0</v>
      </c>
      <c r="H129" s="88" t="n">
        <f aca="false">IF(ENTRY!B129="S",ENTRY!BK129,"na")</f>
        <v>0</v>
      </c>
    </row>
    <row r="130" customFormat="false" ht="15" hidden="false" customHeight="false" outlineLevel="0" collapsed="false">
      <c r="B130" s="87" t="n">
        <f aca="false">IF(ENTRY!B130="S",ENTRY!A130,"na")</f>
        <v>128</v>
      </c>
      <c r="C130" s="87" t="n">
        <f aca="false">IF(ENTRY!B130="S",ENTRY!C130,"na")</f>
        <v>0</v>
      </c>
      <c r="D130" s="87" t="str">
        <f aca="false">IF(ENTRY!B130="S",ENTRY!B130,"na")</f>
        <v>S</v>
      </c>
      <c r="E130" s="87" t="n">
        <f aca="false">IF(ENTRY!B130="S",ENTRY!D130,"na")</f>
        <v>0</v>
      </c>
      <c r="F130" s="87" t="n">
        <f aca="false">IFERROR((COUNTIF($G$3:G130,G130)-1)*0.0001+G130,"NA")</f>
        <v>0.0045</v>
      </c>
      <c r="G130" s="87" t="n">
        <f aca="false">IF(ENTRY!B130="S",ENTRY!BJ130,"na")</f>
        <v>0</v>
      </c>
      <c r="H130" s="88" t="n">
        <f aca="false">IF(ENTRY!B130="S",ENTRY!BK130,"na")</f>
        <v>0</v>
      </c>
    </row>
    <row r="131" customFormat="false" ht="15" hidden="false" customHeight="false" outlineLevel="0" collapsed="false">
      <c r="B131" s="87" t="n">
        <f aca="false">IF(ENTRY!B131="S",ENTRY!A131,"na")</f>
        <v>129</v>
      </c>
      <c r="C131" s="87" t="n">
        <f aca="false">IF(ENTRY!B131="S",ENTRY!C131,"na")</f>
        <v>0</v>
      </c>
      <c r="D131" s="87" t="str">
        <f aca="false">IF(ENTRY!B131="S",ENTRY!B131,"na")</f>
        <v>S</v>
      </c>
      <c r="E131" s="87" t="n">
        <f aca="false">IF(ENTRY!B131="S",ENTRY!D131,"na")</f>
        <v>0</v>
      </c>
      <c r="F131" s="87" t="n">
        <f aca="false">IFERROR((COUNTIF($G$3:G131,G131)-1)*0.0001+G131,"NA")</f>
        <v>0.0046</v>
      </c>
      <c r="G131" s="87" t="n">
        <f aca="false">IF(ENTRY!B131="S",ENTRY!BJ131,"na")</f>
        <v>0</v>
      </c>
      <c r="H131" s="88" t="n">
        <f aca="false">IF(ENTRY!B131="S",ENTRY!BK131,"na")</f>
        <v>0</v>
      </c>
    </row>
    <row r="132" customFormat="false" ht="15" hidden="false" customHeight="false" outlineLevel="0" collapsed="false">
      <c r="B132" s="87" t="n">
        <f aca="false">IF(ENTRY!B132="S",ENTRY!A132,"na")</f>
        <v>130</v>
      </c>
      <c r="C132" s="87" t="n">
        <f aca="false">IF(ENTRY!B132="S",ENTRY!C132,"na")</f>
        <v>0</v>
      </c>
      <c r="D132" s="87" t="str">
        <f aca="false">IF(ENTRY!B132="S",ENTRY!B132,"na")</f>
        <v>S</v>
      </c>
      <c r="E132" s="87" t="n">
        <f aca="false">IF(ENTRY!B132="S",ENTRY!D132,"na")</f>
        <v>0</v>
      </c>
      <c r="F132" s="87" t="n">
        <f aca="false">IFERROR((COUNTIF($G$3:G132,G132)-1)*0.0001+G132,"NA")</f>
        <v>0.0047</v>
      </c>
      <c r="G132" s="87" t="n">
        <f aca="false">IF(ENTRY!B132="S",ENTRY!BJ132,"na")</f>
        <v>0</v>
      </c>
      <c r="H132" s="88" t="n">
        <f aca="false">IF(ENTRY!B132="S",ENTRY!BK132,"na")</f>
        <v>0</v>
      </c>
    </row>
    <row r="133" customFormat="false" ht="15" hidden="false" customHeight="false" outlineLevel="0" collapsed="false">
      <c r="B133" s="87" t="n">
        <f aca="false">IF(ENTRY!B133="S",ENTRY!A133,"na")</f>
        <v>131</v>
      </c>
      <c r="C133" s="87" t="n">
        <f aca="false">IF(ENTRY!B133="S",ENTRY!C133,"na")</f>
        <v>0</v>
      </c>
      <c r="D133" s="87" t="str">
        <f aca="false">IF(ENTRY!B133="S",ENTRY!B133,"na")</f>
        <v>S</v>
      </c>
      <c r="E133" s="87" t="n">
        <f aca="false">IF(ENTRY!B133="S",ENTRY!D133,"na")</f>
        <v>0</v>
      </c>
      <c r="F133" s="87" t="n">
        <f aca="false">IFERROR((COUNTIF($G$3:G133,G133)-1)*0.0001+G133,"NA")</f>
        <v>0.0048</v>
      </c>
      <c r="G133" s="87" t="n">
        <f aca="false">IF(ENTRY!B133="S",ENTRY!BJ133,"na")</f>
        <v>0</v>
      </c>
      <c r="H133" s="88" t="n">
        <f aca="false">IF(ENTRY!B133="S",ENTRY!BK133,"na")</f>
        <v>0</v>
      </c>
    </row>
    <row r="134" customFormat="false" ht="15" hidden="false" customHeight="false" outlineLevel="0" collapsed="false">
      <c r="B134" s="87" t="n">
        <f aca="false">IF(ENTRY!B134="S",ENTRY!A134,"na")</f>
        <v>132</v>
      </c>
      <c r="C134" s="87" t="n">
        <f aca="false">IF(ENTRY!B134="S",ENTRY!C134,"na")</f>
        <v>0</v>
      </c>
      <c r="D134" s="87" t="str">
        <f aca="false">IF(ENTRY!B134="S",ENTRY!B134,"na")</f>
        <v>S</v>
      </c>
      <c r="E134" s="87" t="n">
        <f aca="false">IF(ENTRY!B134="S",ENTRY!D134,"na")</f>
        <v>0</v>
      </c>
      <c r="F134" s="87" t="n">
        <f aca="false">IFERROR((COUNTIF($G$3:G134,G134)-1)*0.0001+G134,"NA")</f>
        <v>0.0049</v>
      </c>
      <c r="G134" s="87" t="n">
        <f aca="false">IF(ENTRY!B134="S",ENTRY!BJ134,"na")</f>
        <v>0</v>
      </c>
      <c r="H134" s="88" t="n">
        <f aca="false">IF(ENTRY!B134="S",ENTRY!BK134,"na")</f>
        <v>0</v>
      </c>
    </row>
    <row r="135" customFormat="false" ht="15" hidden="false" customHeight="false" outlineLevel="0" collapsed="false">
      <c r="B135" s="87" t="n">
        <f aca="false">IF(ENTRY!B135="S",ENTRY!A135,"na")</f>
        <v>133</v>
      </c>
      <c r="C135" s="87" t="n">
        <f aca="false">IF(ENTRY!B135="S",ENTRY!C135,"na")</f>
        <v>0</v>
      </c>
      <c r="D135" s="87" t="str">
        <f aca="false">IF(ENTRY!B135="S",ENTRY!B135,"na")</f>
        <v>S</v>
      </c>
      <c r="E135" s="87" t="n">
        <f aca="false">IF(ENTRY!B135="S",ENTRY!D135,"na")</f>
        <v>0</v>
      </c>
      <c r="F135" s="87" t="n">
        <f aca="false">IFERROR((COUNTIF($G$3:G135,G135)-1)*0.0001+G135,"NA")</f>
        <v>0.005</v>
      </c>
      <c r="G135" s="87" t="n">
        <f aca="false">IF(ENTRY!B135="S",ENTRY!BJ135,"na")</f>
        <v>0</v>
      </c>
      <c r="H135" s="88" t="n">
        <f aca="false">IF(ENTRY!B135="S",ENTRY!BK135,"na")</f>
        <v>0</v>
      </c>
    </row>
    <row r="136" customFormat="false" ht="15" hidden="false" customHeight="false" outlineLevel="0" collapsed="false">
      <c r="B136" s="87" t="n">
        <f aca="false">IF(ENTRY!B136="S",ENTRY!A136,"na")</f>
        <v>134</v>
      </c>
      <c r="C136" s="87" t="n">
        <f aca="false">IF(ENTRY!B136="S",ENTRY!C136,"na")</f>
        <v>0</v>
      </c>
      <c r="D136" s="87" t="str">
        <f aca="false">IF(ENTRY!B136="S",ENTRY!B136,"na")</f>
        <v>S</v>
      </c>
      <c r="E136" s="87" t="n">
        <f aca="false">IF(ENTRY!B136="S",ENTRY!D136,"na")</f>
        <v>0</v>
      </c>
      <c r="F136" s="87" t="n">
        <f aca="false">IFERROR((COUNTIF($G$3:G136,G136)-1)*0.0001+G136,"NA")</f>
        <v>0.0051</v>
      </c>
      <c r="G136" s="87" t="n">
        <f aca="false">IF(ENTRY!B136="S",ENTRY!BJ136,"na")</f>
        <v>0</v>
      </c>
      <c r="H136" s="88" t="n">
        <f aca="false">IF(ENTRY!B136="S",ENTRY!BK136,"na")</f>
        <v>0</v>
      </c>
    </row>
    <row r="137" customFormat="false" ht="15" hidden="false" customHeight="false" outlineLevel="0" collapsed="false">
      <c r="B137" s="87" t="n">
        <f aca="false">IF(ENTRY!B137="S",ENTRY!A137,"na")</f>
        <v>135</v>
      </c>
      <c r="C137" s="87" t="n">
        <f aca="false">IF(ENTRY!B137="S",ENTRY!C137,"na")</f>
        <v>0</v>
      </c>
      <c r="D137" s="87" t="str">
        <f aca="false">IF(ENTRY!B137="S",ENTRY!B137,"na")</f>
        <v>S</v>
      </c>
      <c r="E137" s="87" t="n">
        <f aca="false">IF(ENTRY!B137="S",ENTRY!D137,"na")</f>
        <v>0</v>
      </c>
      <c r="F137" s="87" t="n">
        <f aca="false">IFERROR((COUNTIF($G$3:G137,G137)-1)*0.0001+G137,"NA")</f>
        <v>0.0052</v>
      </c>
      <c r="G137" s="87" t="n">
        <f aca="false">IF(ENTRY!B137="S",ENTRY!BJ137,"na")</f>
        <v>0</v>
      </c>
      <c r="H137" s="88" t="n">
        <f aca="false">IF(ENTRY!B137="S",ENTRY!BK137,"na")</f>
        <v>0</v>
      </c>
    </row>
    <row r="138" customFormat="false" ht="15" hidden="false" customHeight="false" outlineLevel="0" collapsed="false">
      <c r="B138" s="87" t="n">
        <f aca="false">IF(ENTRY!B138="S",ENTRY!A138,"na")</f>
        <v>136</v>
      </c>
      <c r="C138" s="87" t="n">
        <f aca="false">IF(ENTRY!B138="S",ENTRY!C138,"na")</f>
        <v>0</v>
      </c>
      <c r="D138" s="87" t="str">
        <f aca="false">IF(ENTRY!B138="S",ENTRY!B138,"na")</f>
        <v>S</v>
      </c>
      <c r="E138" s="87" t="n">
        <f aca="false">IF(ENTRY!B138="S",ENTRY!D138,"na")</f>
        <v>0</v>
      </c>
      <c r="F138" s="87" t="n">
        <f aca="false">IFERROR((COUNTIF($G$3:G138,G138)-1)*0.0001+G138,"NA")</f>
        <v>0.0053</v>
      </c>
      <c r="G138" s="87" t="n">
        <f aca="false">IF(ENTRY!B138="S",ENTRY!BJ138,"na")</f>
        <v>0</v>
      </c>
      <c r="H138" s="88" t="n">
        <f aca="false">IF(ENTRY!B138="S",ENTRY!BK138,"na")</f>
        <v>0</v>
      </c>
    </row>
    <row r="139" customFormat="false" ht="15" hidden="false" customHeight="false" outlineLevel="0" collapsed="false">
      <c r="B139" s="87" t="n">
        <f aca="false">IF(ENTRY!B139="S",ENTRY!A139,"na")</f>
        <v>137</v>
      </c>
      <c r="C139" s="87" t="n">
        <f aca="false">IF(ENTRY!B139="S",ENTRY!C139,"na")</f>
        <v>0</v>
      </c>
      <c r="D139" s="87" t="str">
        <f aca="false">IF(ENTRY!B139="S",ENTRY!B139,"na")</f>
        <v>S</v>
      </c>
      <c r="E139" s="87" t="n">
        <f aca="false">IF(ENTRY!B139="S",ENTRY!D139,"na")</f>
        <v>0</v>
      </c>
      <c r="F139" s="87" t="n">
        <f aca="false">IFERROR((COUNTIF($G$3:G139,G139)-1)*0.0001+G139,"NA")</f>
        <v>0.0054</v>
      </c>
      <c r="G139" s="87" t="n">
        <f aca="false">IF(ENTRY!B139="S",ENTRY!BJ139,"na")</f>
        <v>0</v>
      </c>
      <c r="H139" s="88" t="n">
        <f aca="false">IF(ENTRY!B139="S",ENTRY!BK139,"na")</f>
        <v>0</v>
      </c>
    </row>
    <row r="140" customFormat="false" ht="15" hidden="false" customHeight="false" outlineLevel="0" collapsed="false">
      <c r="B140" s="87" t="n">
        <f aca="false">IF(ENTRY!B140="S",ENTRY!A140,"na")</f>
        <v>138</v>
      </c>
      <c r="C140" s="87" t="n">
        <f aca="false">IF(ENTRY!B140="S",ENTRY!C140,"na")</f>
        <v>0</v>
      </c>
      <c r="D140" s="87" t="str">
        <f aca="false">IF(ENTRY!B140="S",ENTRY!B140,"na")</f>
        <v>S</v>
      </c>
      <c r="E140" s="87" t="n">
        <f aca="false">IF(ENTRY!B140="S",ENTRY!D140,"na")</f>
        <v>0</v>
      </c>
      <c r="F140" s="87" t="n">
        <f aca="false">IFERROR((COUNTIF($G$3:G140,G140)-1)*0.0001+G140,"NA")</f>
        <v>0.0055</v>
      </c>
      <c r="G140" s="87" t="n">
        <f aca="false">IF(ENTRY!B140="S",ENTRY!BJ140,"na")</f>
        <v>0</v>
      </c>
      <c r="H140" s="88" t="n">
        <f aca="false">IF(ENTRY!B140="S",ENTRY!BK140,"na")</f>
        <v>0</v>
      </c>
    </row>
    <row r="141" customFormat="false" ht="15" hidden="false" customHeight="false" outlineLevel="0" collapsed="false">
      <c r="B141" s="87" t="n">
        <f aca="false">IF(ENTRY!B141="S",ENTRY!A141,"na")</f>
        <v>139</v>
      </c>
      <c r="C141" s="87" t="n">
        <f aca="false">IF(ENTRY!B141="S",ENTRY!C141,"na")</f>
        <v>0</v>
      </c>
      <c r="D141" s="87" t="str">
        <f aca="false">IF(ENTRY!B141="S",ENTRY!B141,"na")</f>
        <v>S</v>
      </c>
      <c r="E141" s="87" t="n">
        <f aca="false">IF(ENTRY!B141="S",ENTRY!D141,"na")</f>
        <v>0</v>
      </c>
      <c r="F141" s="87" t="n">
        <f aca="false">IFERROR((COUNTIF($G$3:G141,G141)-1)*0.0001+G141,"NA")</f>
        <v>0.0056</v>
      </c>
      <c r="G141" s="87" t="n">
        <f aca="false">IF(ENTRY!B141="S",ENTRY!BJ141,"na")</f>
        <v>0</v>
      </c>
      <c r="H141" s="88" t="n">
        <f aca="false">IF(ENTRY!B141="S",ENTRY!BK141,"na")</f>
        <v>0</v>
      </c>
    </row>
    <row r="142" customFormat="false" ht="15" hidden="false" customHeight="false" outlineLevel="0" collapsed="false">
      <c r="B142" s="87" t="n">
        <f aca="false">IF(ENTRY!B142="S",ENTRY!A142,"na")</f>
        <v>140</v>
      </c>
      <c r="C142" s="87" t="n">
        <f aca="false">IF(ENTRY!B142="S",ENTRY!C142,"na")</f>
        <v>0</v>
      </c>
      <c r="D142" s="87" t="str">
        <f aca="false">IF(ENTRY!B142="S",ENTRY!B142,"na")</f>
        <v>S</v>
      </c>
      <c r="E142" s="87" t="n">
        <f aca="false">IF(ENTRY!B142="S",ENTRY!D142,"na")</f>
        <v>0</v>
      </c>
      <c r="F142" s="87" t="n">
        <f aca="false">IFERROR((COUNTIF($G$3:G142,G142)-1)*0.0001+G142,"NA")</f>
        <v>0.0057</v>
      </c>
      <c r="G142" s="87" t="n">
        <f aca="false">IF(ENTRY!B142="S",ENTRY!BJ142,"na")</f>
        <v>0</v>
      </c>
      <c r="H142" s="88" t="n">
        <f aca="false">IF(ENTRY!B142="S",ENTRY!BK142,"na")</f>
        <v>0</v>
      </c>
    </row>
    <row r="143" customFormat="false" ht="15" hidden="false" customHeight="false" outlineLevel="0" collapsed="false">
      <c r="B143" s="87" t="n">
        <f aca="false">IF(ENTRY!B143="S",ENTRY!A143,"na")</f>
        <v>141</v>
      </c>
      <c r="C143" s="87" t="n">
        <f aca="false">IF(ENTRY!B143="S",ENTRY!C143,"na")</f>
        <v>0</v>
      </c>
      <c r="D143" s="87" t="str">
        <f aca="false">IF(ENTRY!B143="S",ENTRY!B143,"na")</f>
        <v>S</v>
      </c>
      <c r="E143" s="87" t="n">
        <f aca="false">IF(ENTRY!B143="S",ENTRY!D143,"na")</f>
        <v>0</v>
      </c>
      <c r="F143" s="87" t="n">
        <f aca="false">IFERROR((COUNTIF($G$3:G143,G143)-1)*0.0001+G143,"NA")</f>
        <v>0.0058</v>
      </c>
      <c r="G143" s="87" t="n">
        <f aca="false">IF(ENTRY!B143="S",ENTRY!BJ143,"na")</f>
        <v>0</v>
      </c>
      <c r="H143" s="88" t="n">
        <f aca="false">IF(ENTRY!B143="S",ENTRY!BK143,"na")</f>
        <v>0</v>
      </c>
    </row>
    <row r="144" customFormat="false" ht="15" hidden="false" customHeight="false" outlineLevel="0" collapsed="false">
      <c r="B144" s="87" t="n">
        <f aca="false">IF(ENTRY!B144="S",ENTRY!A144,"na")</f>
        <v>142</v>
      </c>
      <c r="C144" s="87" t="n">
        <f aca="false">IF(ENTRY!B144="S",ENTRY!C144,"na")</f>
        <v>0</v>
      </c>
      <c r="D144" s="87" t="str">
        <f aca="false">IF(ENTRY!B144="S",ENTRY!B144,"na")</f>
        <v>S</v>
      </c>
      <c r="E144" s="87" t="n">
        <f aca="false">IF(ENTRY!B144="S",ENTRY!D144,"na")</f>
        <v>0</v>
      </c>
      <c r="F144" s="87" t="n">
        <f aca="false">IFERROR((COUNTIF($G$3:G144,G144)-1)*0.0001+G144,"NA")</f>
        <v>0.0059</v>
      </c>
      <c r="G144" s="87" t="n">
        <f aca="false">IF(ENTRY!B144="S",ENTRY!BJ144,"na")</f>
        <v>0</v>
      </c>
      <c r="H144" s="88" t="n">
        <f aca="false">IF(ENTRY!B144="S",ENTRY!BK144,"na")</f>
        <v>0</v>
      </c>
    </row>
    <row r="145" customFormat="false" ht="15" hidden="false" customHeight="false" outlineLevel="0" collapsed="false">
      <c r="B145" s="87" t="n">
        <f aca="false">IF(ENTRY!B145="S",ENTRY!A145,"na")</f>
        <v>143</v>
      </c>
      <c r="C145" s="87" t="n">
        <f aca="false">IF(ENTRY!B145="S",ENTRY!C145,"na")</f>
        <v>0</v>
      </c>
      <c r="D145" s="87" t="str">
        <f aca="false">IF(ENTRY!B145="S",ENTRY!B145,"na")</f>
        <v>S</v>
      </c>
      <c r="E145" s="87" t="n">
        <f aca="false">IF(ENTRY!B145="S",ENTRY!D145,"na")</f>
        <v>0</v>
      </c>
      <c r="F145" s="87" t="n">
        <f aca="false">IFERROR((COUNTIF($G$3:G145,G145)-1)*0.0001+G145,"NA")</f>
        <v>0.006</v>
      </c>
      <c r="G145" s="87" t="n">
        <f aca="false">IF(ENTRY!B145="S",ENTRY!BJ145,"na")</f>
        <v>0</v>
      </c>
      <c r="H145" s="88" t="n">
        <f aca="false">IF(ENTRY!B145="S",ENTRY!BK145,"na")</f>
        <v>0</v>
      </c>
    </row>
    <row r="146" customFormat="false" ht="15" hidden="false" customHeight="false" outlineLevel="0" collapsed="false">
      <c r="B146" s="87" t="n">
        <f aca="false">IF(ENTRY!B146="S",ENTRY!A146,"na")</f>
        <v>144</v>
      </c>
      <c r="C146" s="87" t="n">
        <f aca="false">IF(ENTRY!B146="S",ENTRY!C146,"na")</f>
        <v>0</v>
      </c>
      <c r="D146" s="87" t="str">
        <f aca="false">IF(ENTRY!B146="S",ENTRY!B146,"na")</f>
        <v>S</v>
      </c>
      <c r="E146" s="87" t="n">
        <f aca="false">IF(ENTRY!B146="S",ENTRY!D146,"na")</f>
        <v>0</v>
      </c>
      <c r="F146" s="87" t="n">
        <f aca="false">IFERROR((COUNTIF($G$3:G146,G146)-1)*0.0001+G146,"NA")</f>
        <v>0.0061</v>
      </c>
      <c r="G146" s="87" t="n">
        <f aca="false">IF(ENTRY!B146="S",ENTRY!BJ146,"na")</f>
        <v>0</v>
      </c>
      <c r="H146" s="88" t="n">
        <f aca="false">IF(ENTRY!B146="S",ENTRY!BK146,"na")</f>
        <v>0</v>
      </c>
    </row>
    <row r="147" customFormat="false" ht="15" hidden="false" customHeight="false" outlineLevel="0" collapsed="false">
      <c r="B147" s="87" t="n">
        <f aca="false">IF(ENTRY!B147="S",ENTRY!A147,"na")</f>
        <v>145</v>
      </c>
      <c r="C147" s="87" t="n">
        <f aca="false">IF(ENTRY!B147="S",ENTRY!C147,"na")</f>
        <v>0</v>
      </c>
      <c r="D147" s="87" t="str">
        <f aca="false">IF(ENTRY!B147="S",ENTRY!B147,"na")</f>
        <v>S</v>
      </c>
      <c r="E147" s="87" t="n">
        <f aca="false">IF(ENTRY!B147="S",ENTRY!D147,"na")</f>
        <v>0</v>
      </c>
      <c r="F147" s="87" t="n">
        <f aca="false">IFERROR((COUNTIF($G$3:G147,G147)-1)*0.0001+G147,"NA")</f>
        <v>0.0062</v>
      </c>
      <c r="G147" s="87" t="n">
        <f aca="false">IF(ENTRY!B147="S",ENTRY!BJ147,"na")</f>
        <v>0</v>
      </c>
      <c r="H147" s="88" t="n">
        <f aca="false">IF(ENTRY!B147="S",ENTRY!BK147,"na")</f>
        <v>0</v>
      </c>
    </row>
    <row r="148" customFormat="false" ht="15" hidden="false" customHeight="false" outlineLevel="0" collapsed="false">
      <c r="B148" s="87" t="n">
        <f aca="false">IF(ENTRY!B148="S",ENTRY!A148,"na")</f>
        <v>146</v>
      </c>
      <c r="C148" s="87" t="n">
        <f aca="false">IF(ENTRY!B148="S",ENTRY!C148,"na")</f>
        <v>0</v>
      </c>
      <c r="D148" s="87" t="str">
        <f aca="false">IF(ENTRY!B148="S",ENTRY!B148,"na")</f>
        <v>S</v>
      </c>
      <c r="E148" s="87" t="n">
        <f aca="false">IF(ENTRY!B148="S",ENTRY!D148,"na")</f>
        <v>0</v>
      </c>
      <c r="F148" s="87" t="n">
        <f aca="false">IFERROR((COUNTIF($G$3:G148,G148)-1)*0.0001+G148,"NA")</f>
        <v>0.0063</v>
      </c>
      <c r="G148" s="87" t="n">
        <f aca="false">IF(ENTRY!B148="S",ENTRY!BJ148,"na")</f>
        <v>0</v>
      </c>
      <c r="H148" s="88" t="n">
        <f aca="false">IF(ENTRY!B148="S",ENTRY!BK148,"na")</f>
        <v>0</v>
      </c>
    </row>
    <row r="149" customFormat="false" ht="15" hidden="false" customHeight="false" outlineLevel="0" collapsed="false">
      <c r="B149" s="87" t="n">
        <f aca="false">IF(ENTRY!B149="S",ENTRY!A149,"na")</f>
        <v>147</v>
      </c>
      <c r="C149" s="87" t="n">
        <f aca="false">IF(ENTRY!B149="S",ENTRY!C149,"na")</f>
        <v>0</v>
      </c>
      <c r="D149" s="87" t="str">
        <f aca="false">IF(ENTRY!B149="S",ENTRY!B149,"na")</f>
        <v>S</v>
      </c>
      <c r="E149" s="87" t="n">
        <f aca="false">IF(ENTRY!B149="S",ENTRY!D149,"na")</f>
        <v>0</v>
      </c>
      <c r="F149" s="87" t="n">
        <f aca="false">IFERROR((COUNTIF($G$3:G149,G149)-1)*0.0001+G149,"NA")</f>
        <v>0.0064</v>
      </c>
      <c r="G149" s="87" t="n">
        <f aca="false">IF(ENTRY!B149="S",ENTRY!BJ149,"na")</f>
        <v>0</v>
      </c>
      <c r="H149" s="88" t="n">
        <f aca="false">IF(ENTRY!B149="S",ENTRY!BK149,"na")</f>
        <v>0</v>
      </c>
    </row>
    <row r="150" customFormat="false" ht="15" hidden="false" customHeight="false" outlineLevel="0" collapsed="false">
      <c r="B150" s="87" t="n">
        <f aca="false">IF(ENTRY!B150="S",ENTRY!A150,"na")</f>
        <v>148</v>
      </c>
      <c r="C150" s="87" t="n">
        <f aca="false">IF(ENTRY!B150="S",ENTRY!C150,"na")</f>
        <v>0</v>
      </c>
      <c r="D150" s="87" t="str">
        <f aca="false">IF(ENTRY!B150="S",ENTRY!B150,"na")</f>
        <v>S</v>
      </c>
      <c r="E150" s="87" t="n">
        <f aca="false">IF(ENTRY!B150="S",ENTRY!D150,"na")</f>
        <v>0</v>
      </c>
      <c r="F150" s="87" t="n">
        <f aca="false">IFERROR((COUNTIF($G$3:G150,G150)-1)*0.0001+G150,"NA")</f>
        <v>0.0065</v>
      </c>
      <c r="G150" s="87" t="n">
        <f aca="false">IF(ENTRY!B150="S",ENTRY!BJ150,"na")</f>
        <v>0</v>
      </c>
      <c r="H150" s="88" t="n">
        <f aca="false">IF(ENTRY!B150="S",ENTRY!BK150,"na")</f>
        <v>0</v>
      </c>
    </row>
    <row r="151" customFormat="false" ht="15" hidden="false" customHeight="false" outlineLevel="0" collapsed="false">
      <c r="B151" s="87" t="n">
        <f aca="false">IF(ENTRY!B151="S",ENTRY!A151,"na")</f>
        <v>149</v>
      </c>
      <c r="C151" s="87" t="n">
        <f aca="false">IF(ENTRY!B151="S",ENTRY!C151,"na")</f>
        <v>0</v>
      </c>
      <c r="D151" s="87" t="str">
        <f aca="false">IF(ENTRY!B151="S",ENTRY!B151,"na")</f>
        <v>S</v>
      </c>
      <c r="E151" s="87" t="n">
        <f aca="false">IF(ENTRY!B151="S",ENTRY!D151,"na")</f>
        <v>0</v>
      </c>
      <c r="F151" s="87" t="n">
        <f aca="false">IFERROR((COUNTIF($G$3:G151,G151)-1)*0.0001+G151,"NA")</f>
        <v>0.0066</v>
      </c>
      <c r="G151" s="87" t="n">
        <f aca="false">IF(ENTRY!B151="S",ENTRY!BJ151,"na")</f>
        <v>0</v>
      </c>
      <c r="H151" s="88" t="n">
        <f aca="false">IF(ENTRY!B151="S",ENTRY!BK151,"na")</f>
        <v>0</v>
      </c>
    </row>
    <row r="152" customFormat="false" ht="15" hidden="false" customHeight="false" outlineLevel="0" collapsed="false">
      <c r="B152" s="87" t="n">
        <f aca="false">IF(ENTRY!B152="S",ENTRY!A152,"na")</f>
        <v>150</v>
      </c>
      <c r="C152" s="87" t="n">
        <f aca="false">IF(ENTRY!B152="S",ENTRY!C152,"na")</f>
        <v>0</v>
      </c>
      <c r="D152" s="87" t="str">
        <f aca="false">IF(ENTRY!B152="S",ENTRY!B152,"na")</f>
        <v>S</v>
      </c>
      <c r="E152" s="87" t="n">
        <f aca="false">IF(ENTRY!B152="S",ENTRY!D152,"na")</f>
        <v>0</v>
      </c>
      <c r="F152" s="87" t="n">
        <f aca="false">IFERROR((COUNTIF($G$3:G152,G152)-1)*0.0001+G152,"NA")</f>
        <v>0.0067</v>
      </c>
      <c r="G152" s="87" t="n">
        <f aca="false">IF(ENTRY!B152="S",ENTRY!BJ152,"na")</f>
        <v>0</v>
      </c>
      <c r="H152" s="88" t="n">
        <f aca="false">IF(ENTRY!B152="S",ENTRY!BK152,"na")</f>
        <v>0</v>
      </c>
    </row>
    <row r="153" customFormat="false" ht="15" hidden="false" customHeight="false" outlineLevel="0" collapsed="false">
      <c r="B153" s="87" t="n">
        <f aca="false">IF(ENTRY!B153="S",ENTRY!A153,"na")</f>
        <v>151</v>
      </c>
      <c r="C153" s="87" t="n">
        <f aca="false">IF(ENTRY!B153="S",ENTRY!C153,"na")</f>
        <v>0</v>
      </c>
      <c r="D153" s="87" t="str">
        <f aca="false">IF(ENTRY!B153="S",ENTRY!B153,"na")</f>
        <v>S</v>
      </c>
      <c r="E153" s="87" t="n">
        <f aca="false">IF(ENTRY!B153="S",ENTRY!D153,"na")</f>
        <v>0</v>
      </c>
      <c r="F153" s="87" t="n">
        <f aca="false">IFERROR((COUNTIF($G$3:G153,G153)-1)*0.0001+G153,"NA")</f>
        <v>0.0068</v>
      </c>
      <c r="G153" s="87" t="n">
        <f aca="false">IF(ENTRY!B153="S",ENTRY!BJ153,"na")</f>
        <v>0</v>
      </c>
      <c r="H153" s="88" t="n">
        <f aca="false">IF(ENTRY!B153="S",ENTRY!BK153,"na")</f>
        <v>0</v>
      </c>
    </row>
    <row r="154" customFormat="false" ht="15" hidden="false" customHeight="false" outlineLevel="0" collapsed="false">
      <c r="B154" s="87" t="n">
        <f aca="false">IF(ENTRY!B154="S",ENTRY!A154,"na")</f>
        <v>152</v>
      </c>
      <c r="C154" s="87" t="n">
        <f aca="false">IF(ENTRY!B154="S",ENTRY!C154,"na")</f>
        <v>0</v>
      </c>
      <c r="D154" s="87" t="str">
        <f aca="false">IF(ENTRY!B154="S",ENTRY!B154,"na")</f>
        <v>S</v>
      </c>
      <c r="E154" s="87" t="n">
        <f aca="false">IF(ENTRY!B154="S",ENTRY!D154,"na")</f>
        <v>0</v>
      </c>
      <c r="F154" s="87" t="n">
        <f aca="false">IFERROR((COUNTIF($G$3:G154,G154)-1)*0.0001+G154,"NA")</f>
        <v>0.0069</v>
      </c>
      <c r="G154" s="87" t="n">
        <f aca="false">IF(ENTRY!B154="S",ENTRY!BJ154,"na")</f>
        <v>0</v>
      </c>
      <c r="H154" s="88" t="n">
        <f aca="false">IF(ENTRY!B154="S",ENTRY!BK154,"na")</f>
        <v>0</v>
      </c>
    </row>
    <row r="155" customFormat="false" ht="15" hidden="false" customHeight="false" outlineLevel="0" collapsed="false">
      <c r="B155" s="87" t="n">
        <f aca="false">IF(ENTRY!B155="S",ENTRY!A155,"na")</f>
        <v>153</v>
      </c>
      <c r="C155" s="87" t="n">
        <f aca="false">IF(ENTRY!B155="S",ENTRY!C155,"na")</f>
        <v>0</v>
      </c>
      <c r="D155" s="87" t="str">
        <f aca="false">IF(ENTRY!B155="S",ENTRY!B155,"na")</f>
        <v>S</v>
      </c>
      <c r="E155" s="87" t="n">
        <f aca="false">IF(ENTRY!B155="S",ENTRY!D155,"na")</f>
        <v>0</v>
      </c>
      <c r="F155" s="87" t="n">
        <f aca="false">IFERROR((COUNTIF($G$3:G155,G155)-1)*0.0001+G155,"NA")</f>
        <v>0.007</v>
      </c>
      <c r="G155" s="87" t="n">
        <f aca="false">IF(ENTRY!B155="S",ENTRY!BJ155,"na")</f>
        <v>0</v>
      </c>
      <c r="H155" s="88" t="n">
        <f aca="false">IF(ENTRY!B155="S",ENTRY!BK155,"na")</f>
        <v>0</v>
      </c>
    </row>
    <row r="156" customFormat="false" ht="15" hidden="false" customHeight="false" outlineLevel="0" collapsed="false">
      <c r="B156" s="87" t="n">
        <f aca="false">IF(ENTRY!B156="S",ENTRY!A156,"na")</f>
        <v>154</v>
      </c>
      <c r="C156" s="87" t="n">
        <f aca="false">IF(ENTRY!B156="S",ENTRY!C156,"na")</f>
        <v>0</v>
      </c>
      <c r="D156" s="87" t="str">
        <f aca="false">IF(ENTRY!B156="S",ENTRY!B156,"na")</f>
        <v>S</v>
      </c>
      <c r="E156" s="87" t="n">
        <f aca="false">IF(ENTRY!B156="S",ENTRY!D156,"na")</f>
        <v>0</v>
      </c>
      <c r="F156" s="87" t="n">
        <f aca="false">IFERROR((COUNTIF($G$3:G156,G156)-1)*0.0001+G156,"NA")</f>
        <v>0.0071</v>
      </c>
      <c r="G156" s="87" t="n">
        <f aca="false">IF(ENTRY!B156="S",ENTRY!BJ156,"na")</f>
        <v>0</v>
      </c>
      <c r="H156" s="88" t="n">
        <f aca="false">IF(ENTRY!B156="S",ENTRY!BK156,"na")</f>
        <v>0</v>
      </c>
    </row>
    <row r="157" customFormat="false" ht="15" hidden="false" customHeight="false" outlineLevel="0" collapsed="false">
      <c r="B157" s="87" t="n">
        <f aca="false">IF(ENTRY!B157="S",ENTRY!A157,"na")</f>
        <v>155</v>
      </c>
      <c r="C157" s="87" t="n">
        <f aca="false">IF(ENTRY!B157="S",ENTRY!C157,"na")</f>
        <v>0</v>
      </c>
      <c r="D157" s="87" t="str">
        <f aca="false">IF(ENTRY!B157="S",ENTRY!B157,"na")</f>
        <v>S</v>
      </c>
      <c r="E157" s="87" t="n">
        <f aca="false">IF(ENTRY!B157="S",ENTRY!D157,"na")</f>
        <v>0</v>
      </c>
      <c r="F157" s="87" t="n">
        <f aca="false">IFERROR((COUNTIF($G$3:G157,G157)-1)*0.0001+G157,"NA")</f>
        <v>0.0072</v>
      </c>
      <c r="G157" s="87" t="n">
        <f aca="false">IF(ENTRY!B157="S",ENTRY!BJ157,"na")</f>
        <v>0</v>
      </c>
      <c r="H157" s="88" t="n">
        <f aca="false">IF(ENTRY!B157="S",ENTRY!BK157,"na")</f>
        <v>0</v>
      </c>
    </row>
    <row r="158" customFormat="false" ht="15" hidden="false" customHeight="false" outlineLevel="0" collapsed="false">
      <c r="B158" s="87" t="n">
        <f aca="false">IF(ENTRY!B158="S",ENTRY!A158,"na")</f>
        <v>156</v>
      </c>
      <c r="C158" s="87" t="n">
        <f aca="false">IF(ENTRY!B158="S",ENTRY!C158,"na")</f>
        <v>0</v>
      </c>
      <c r="D158" s="87" t="str">
        <f aca="false">IF(ENTRY!B158="S",ENTRY!B158,"na")</f>
        <v>S</v>
      </c>
      <c r="E158" s="87" t="n">
        <f aca="false">IF(ENTRY!B158="S",ENTRY!D158,"na")</f>
        <v>0</v>
      </c>
      <c r="F158" s="87" t="n">
        <f aca="false">IFERROR((COUNTIF($G$3:G158,G158)-1)*0.0001+G158,"NA")</f>
        <v>0.0073</v>
      </c>
      <c r="G158" s="87" t="n">
        <f aca="false">IF(ENTRY!B158="S",ENTRY!BJ158,"na")</f>
        <v>0</v>
      </c>
      <c r="H158" s="88" t="n">
        <f aca="false">IF(ENTRY!B158="S",ENTRY!BK158,"na")</f>
        <v>0</v>
      </c>
    </row>
    <row r="159" customFormat="false" ht="15" hidden="false" customHeight="false" outlineLevel="0" collapsed="false">
      <c r="B159" s="87" t="n">
        <f aca="false">IF(ENTRY!B159="S",ENTRY!A159,"na")</f>
        <v>157</v>
      </c>
      <c r="C159" s="87" t="n">
        <f aca="false">IF(ENTRY!B159="S",ENTRY!C159,"na")</f>
        <v>0</v>
      </c>
      <c r="D159" s="87" t="str">
        <f aca="false">IF(ENTRY!B159="S",ENTRY!B159,"na")</f>
        <v>S</v>
      </c>
      <c r="E159" s="87" t="n">
        <f aca="false">IF(ENTRY!B159="S",ENTRY!D159,"na")</f>
        <v>0</v>
      </c>
      <c r="F159" s="87" t="n">
        <f aca="false">IFERROR((COUNTIF($G$3:G159,G159)-1)*0.0001+G159,"NA")</f>
        <v>0.0074</v>
      </c>
      <c r="G159" s="87" t="n">
        <f aca="false">IF(ENTRY!B159="S",ENTRY!BJ159,"na")</f>
        <v>0</v>
      </c>
      <c r="H159" s="88" t="n">
        <f aca="false">IF(ENTRY!B159="S",ENTRY!BK159,"na")</f>
        <v>0</v>
      </c>
    </row>
    <row r="160" customFormat="false" ht="15" hidden="false" customHeight="false" outlineLevel="0" collapsed="false">
      <c r="B160" s="87" t="n">
        <f aca="false">IF(ENTRY!B160="S",ENTRY!A160,"na")</f>
        <v>158</v>
      </c>
      <c r="C160" s="87" t="n">
        <f aca="false">IF(ENTRY!B160="S",ENTRY!C160,"na")</f>
        <v>0</v>
      </c>
      <c r="D160" s="87" t="str">
        <f aca="false">IF(ENTRY!B160="S",ENTRY!B160,"na")</f>
        <v>S</v>
      </c>
      <c r="E160" s="87" t="n">
        <f aca="false">IF(ENTRY!B160="S",ENTRY!D160,"na")</f>
        <v>0</v>
      </c>
      <c r="F160" s="87" t="n">
        <f aca="false">IFERROR((COUNTIF($G$3:G160,G160)-1)*0.0001+G160,"NA")</f>
        <v>0.0075</v>
      </c>
      <c r="G160" s="87" t="n">
        <f aca="false">IF(ENTRY!B160="S",ENTRY!BJ160,"na")</f>
        <v>0</v>
      </c>
      <c r="H160" s="88" t="n">
        <f aca="false">IF(ENTRY!B160="S",ENTRY!BK160,"na")</f>
        <v>0</v>
      </c>
    </row>
    <row r="161" customFormat="false" ht="15" hidden="false" customHeight="false" outlineLevel="0" collapsed="false">
      <c r="B161" s="87" t="n">
        <f aca="false">IF(ENTRY!B161="S",ENTRY!A161,"na")</f>
        <v>159</v>
      </c>
      <c r="C161" s="87" t="n">
        <f aca="false">IF(ENTRY!B161="S",ENTRY!C161,"na")</f>
        <v>0</v>
      </c>
      <c r="D161" s="87" t="str">
        <f aca="false">IF(ENTRY!B161="S",ENTRY!B161,"na")</f>
        <v>S</v>
      </c>
      <c r="E161" s="87" t="n">
        <f aca="false">IF(ENTRY!B161="S",ENTRY!D161,"na")</f>
        <v>0</v>
      </c>
      <c r="F161" s="87" t="n">
        <f aca="false">IFERROR((COUNTIF($G$3:G161,G161)-1)*0.0001+G161,"NA")</f>
        <v>0.0076</v>
      </c>
      <c r="G161" s="87" t="n">
        <f aca="false">IF(ENTRY!B161="S",ENTRY!BJ161,"na")</f>
        <v>0</v>
      </c>
      <c r="H161" s="88" t="n">
        <f aca="false">IF(ENTRY!B161="S",ENTRY!BK161,"na")</f>
        <v>0</v>
      </c>
    </row>
    <row r="162" customFormat="false" ht="15" hidden="false" customHeight="false" outlineLevel="0" collapsed="false">
      <c r="B162" s="87" t="n">
        <f aca="false">IF(ENTRY!B162="S",ENTRY!A162,"na")</f>
        <v>160</v>
      </c>
      <c r="C162" s="87" t="n">
        <f aca="false">IF(ENTRY!B162="S",ENTRY!C162,"na")</f>
        <v>0</v>
      </c>
      <c r="D162" s="87" t="str">
        <f aca="false">IF(ENTRY!B162="S",ENTRY!B162,"na")</f>
        <v>S</v>
      </c>
      <c r="E162" s="87" t="n">
        <f aca="false">IF(ENTRY!B162="S",ENTRY!D162,"na")</f>
        <v>0</v>
      </c>
      <c r="F162" s="87" t="n">
        <f aca="false">IFERROR((COUNTIF($G$3:G162,G162)-1)*0.0001+G162,"NA")</f>
        <v>0.0077</v>
      </c>
      <c r="G162" s="87" t="n">
        <f aca="false">IF(ENTRY!B162="S",ENTRY!BJ162,"na")</f>
        <v>0</v>
      </c>
      <c r="H162" s="88" t="n">
        <f aca="false">IF(ENTRY!B162="S",ENTRY!BK162,"na")</f>
        <v>0</v>
      </c>
    </row>
    <row r="163" customFormat="false" ht="15" hidden="false" customHeight="false" outlineLevel="0" collapsed="false">
      <c r="B163" s="87" t="n">
        <f aca="false">IF(ENTRY!B163="S",ENTRY!A163,"na")</f>
        <v>161</v>
      </c>
      <c r="C163" s="87" t="n">
        <f aca="false">IF(ENTRY!B163="S",ENTRY!C163,"na")</f>
        <v>0</v>
      </c>
      <c r="D163" s="87" t="str">
        <f aca="false">IF(ENTRY!B163="S",ENTRY!B163,"na")</f>
        <v>S</v>
      </c>
      <c r="E163" s="87" t="n">
        <f aca="false">IF(ENTRY!B163="S",ENTRY!D163,"na")</f>
        <v>0</v>
      </c>
      <c r="F163" s="87" t="n">
        <f aca="false">IFERROR((COUNTIF($G$3:G163,G163)-1)*0.0001+G163,"NA")</f>
        <v>0.0078</v>
      </c>
      <c r="G163" s="87" t="n">
        <f aca="false">IF(ENTRY!B163="S",ENTRY!BJ163,"na")</f>
        <v>0</v>
      </c>
      <c r="H163" s="88" t="n">
        <f aca="false">IF(ENTRY!B163="S",ENTRY!BK163,"na")</f>
        <v>0</v>
      </c>
    </row>
    <row r="164" customFormat="false" ht="15" hidden="false" customHeight="false" outlineLevel="0" collapsed="false">
      <c r="B164" s="87" t="n">
        <f aca="false">IF(ENTRY!B164="S",ENTRY!A164,"na")</f>
        <v>162</v>
      </c>
      <c r="C164" s="87" t="n">
        <f aca="false">IF(ENTRY!B164="S",ENTRY!C164,"na")</f>
        <v>0</v>
      </c>
      <c r="D164" s="87" t="str">
        <f aca="false">IF(ENTRY!B164="S",ENTRY!B164,"na")</f>
        <v>S</v>
      </c>
      <c r="E164" s="87" t="n">
        <f aca="false">IF(ENTRY!B164="S",ENTRY!D164,"na")</f>
        <v>0</v>
      </c>
      <c r="F164" s="87" t="n">
        <f aca="false">IFERROR((COUNTIF($G$3:G164,G164)-1)*0.0001+G164,"NA")</f>
        <v>0.0079</v>
      </c>
      <c r="G164" s="87" t="n">
        <f aca="false">IF(ENTRY!B164="S",ENTRY!BJ164,"na")</f>
        <v>0</v>
      </c>
      <c r="H164" s="88" t="n">
        <f aca="false">IF(ENTRY!B164="S",ENTRY!BK164,"na")</f>
        <v>0</v>
      </c>
    </row>
    <row r="165" customFormat="false" ht="15" hidden="false" customHeight="false" outlineLevel="0" collapsed="false">
      <c r="B165" s="87" t="n">
        <f aca="false">IF(ENTRY!B165="S",ENTRY!A165,"na")</f>
        <v>163</v>
      </c>
      <c r="C165" s="87" t="n">
        <f aca="false">IF(ENTRY!B165="S",ENTRY!C165,"na")</f>
        <v>0</v>
      </c>
      <c r="D165" s="87" t="str">
        <f aca="false">IF(ENTRY!B165="S",ENTRY!B165,"na")</f>
        <v>S</v>
      </c>
      <c r="E165" s="87" t="n">
        <f aca="false">IF(ENTRY!B165="S",ENTRY!D165,"na")</f>
        <v>0</v>
      </c>
      <c r="F165" s="87" t="n">
        <f aca="false">IFERROR((COUNTIF($G$3:G165,G165)-1)*0.0001+G165,"NA")</f>
        <v>0.008</v>
      </c>
      <c r="G165" s="87" t="n">
        <f aca="false">IF(ENTRY!B165="S",ENTRY!BJ165,"na")</f>
        <v>0</v>
      </c>
      <c r="H165" s="88" t="n">
        <f aca="false">IF(ENTRY!B165="S",ENTRY!BK165,"na")</f>
        <v>0</v>
      </c>
    </row>
    <row r="166" customFormat="false" ht="15" hidden="false" customHeight="false" outlineLevel="0" collapsed="false">
      <c r="B166" s="87" t="n">
        <f aca="false">IF(ENTRY!B166="S",ENTRY!A166,"na")</f>
        <v>164</v>
      </c>
      <c r="C166" s="87" t="n">
        <f aca="false">IF(ENTRY!B166="S",ENTRY!C166,"na")</f>
        <v>0</v>
      </c>
      <c r="D166" s="87" t="str">
        <f aca="false">IF(ENTRY!B166="S",ENTRY!B166,"na")</f>
        <v>S</v>
      </c>
      <c r="E166" s="87" t="n">
        <f aca="false">IF(ENTRY!B166="S",ENTRY!D166,"na")</f>
        <v>0</v>
      </c>
      <c r="F166" s="87" t="n">
        <f aca="false">IFERROR((COUNTIF($G$3:G166,G166)-1)*0.0001+G166,"NA")</f>
        <v>0.0081</v>
      </c>
      <c r="G166" s="87" t="n">
        <f aca="false">IF(ENTRY!B166="S",ENTRY!BJ166,"na")</f>
        <v>0</v>
      </c>
      <c r="H166" s="88" t="n">
        <f aca="false">IF(ENTRY!B166="S",ENTRY!BK166,"na")</f>
        <v>0</v>
      </c>
    </row>
    <row r="167" customFormat="false" ht="15" hidden="false" customHeight="false" outlineLevel="0" collapsed="false">
      <c r="B167" s="87" t="n">
        <f aca="false">IF(ENTRY!B167="S",ENTRY!A167,"na")</f>
        <v>165</v>
      </c>
      <c r="C167" s="87" t="n">
        <f aca="false">IF(ENTRY!B167="S",ENTRY!C167,"na")</f>
        <v>0</v>
      </c>
      <c r="D167" s="87" t="str">
        <f aca="false">IF(ENTRY!B167="S",ENTRY!B167,"na")</f>
        <v>S</v>
      </c>
      <c r="E167" s="87" t="n">
        <f aca="false">IF(ENTRY!B167="S",ENTRY!D167,"na")</f>
        <v>0</v>
      </c>
      <c r="F167" s="87" t="n">
        <f aca="false">IFERROR((COUNTIF($G$3:G167,G167)-1)*0.0001+G167,"NA")</f>
        <v>0.0082</v>
      </c>
      <c r="G167" s="87" t="n">
        <f aca="false">IF(ENTRY!B167="S",ENTRY!BJ167,"na")</f>
        <v>0</v>
      </c>
      <c r="H167" s="88" t="n">
        <f aca="false">IF(ENTRY!B167="S",ENTRY!BK167,"na")</f>
        <v>0</v>
      </c>
    </row>
    <row r="168" customFormat="false" ht="15" hidden="false" customHeight="false" outlineLevel="0" collapsed="false">
      <c r="B168" s="87" t="n">
        <f aca="false">IF(ENTRY!B168="S",ENTRY!A168,"na")</f>
        <v>166</v>
      </c>
      <c r="C168" s="87" t="n">
        <f aca="false">IF(ENTRY!B168="S",ENTRY!C168,"na")</f>
        <v>0</v>
      </c>
      <c r="D168" s="87" t="str">
        <f aca="false">IF(ENTRY!B168="S",ENTRY!B168,"na")</f>
        <v>S</v>
      </c>
      <c r="E168" s="87" t="n">
        <f aca="false">IF(ENTRY!B168="S",ENTRY!D168,"na")</f>
        <v>0</v>
      </c>
      <c r="F168" s="87" t="n">
        <f aca="false">IFERROR((COUNTIF($G$3:G168,G168)-1)*0.0001+G168,"NA")</f>
        <v>0.0083</v>
      </c>
      <c r="G168" s="87" t="n">
        <f aca="false">IF(ENTRY!B168="S",ENTRY!BJ168,"na")</f>
        <v>0</v>
      </c>
      <c r="H168" s="88" t="n">
        <f aca="false">IF(ENTRY!B168="S",ENTRY!BK168,"na")</f>
        <v>0</v>
      </c>
    </row>
    <row r="169" customFormat="false" ht="15" hidden="false" customHeight="false" outlineLevel="0" collapsed="false">
      <c r="B169" s="87" t="n">
        <f aca="false">IF(ENTRY!B169="S",ENTRY!A169,"na")</f>
        <v>167</v>
      </c>
      <c r="C169" s="87" t="n">
        <f aca="false">IF(ENTRY!B169="S",ENTRY!C169,"na")</f>
        <v>0</v>
      </c>
      <c r="D169" s="87" t="str">
        <f aca="false">IF(ENTRY!B169="S",ENTRY!B169,"na")</f>
        <v>S</v>
      </c>
      <c r="E169" s="87" t="n">
        <f aca="false">IF(ENTRY!B169="S",ENTRY!D169,"na")</f>
        <v>0</v>
      </c>
      <c r="F169" s="87" t="n">
        <f aca="false">IFERROR((COUNTIF($G$3:G169,G169)-1)*0.0001+G169,"NA")</f>
        <v>0.0084</v>
      </c>
      <c r="G169" s="87" t="n">
        <f aca="false">IF(ENTRY!B169="S",ENTRY!BJ169,"na")</f>
        <v>0</v>
      </c>
      <c r="H169" s="88" t="n">
        <f aca="false">IF(ENTRY!B169="S",ENTRY!BK169,"na")</f>
        <v>0</v>
      </c>
    </row>
    <row r="170" customFormat="false" ht="15" hidden="false" customHeight="false" outlineLevel="0" collapsed="false">
      <c r="B170" s="87" t="n">
        <f aca="false">IF(ENTRY!B170="S",ENTRY!A170,"na")</f>
        <v>168</v>
      </c>
      <c r="C170" s="87" t="n">
        <f aca="false">IF(ENTRY!B170="S",ENTRY!C170,"na")</f>
        <v>0</v>
      </c>
      <c r="D170" s="87" t="str">
        <f aca="false">IF(ENTRY!B170="S",ENTRY!B170,"na")</f>
        <v>S</v>
      </c>
      <c r="E170" s="87" t="n">
        <f aca="false">IF(ENTRY!B170="S",ENTRY!D170,"na")</f>
        <v>0</v>
      </c>
      <c r="F170" s="87" t="n">
        <f aca="false">IFERROR((COUNTIF($G$3:G170,G170)-1)*0.0001+G170,"NA")</f>
        <v>0.0085</v>
      </c>
      <c r="G170" s="87" t="n">
        <f aca="false">IF(ENTRY!B170="S",ENTRY!BJ170,"na")</f>
        <v>0</v>
      </c>
      <c r="H170" s="88" t="n">
        <f aca="false">IF(ENTRY!B170="S",ENTRY!BK170,"na")</f>
        <v>0</v>
      </c>
    </row>
    <row r="171" customFormat="false" ht="15" hidden="false" customHeight="false" outlineLevel="0" collapsed="false">
      <c r="B171" s="87" t="n">
        <f aca="false">IF(ENTRY!B171="S",ENTRY!A171,"na")</f>
        <v>169</v>
      </c>
      <c r="C171" s="87" t="n">
        <f aca="false">IF(ENTRY!B171="S",ENTRY!C171,"na")</f>
        <v>0</v>
      </c>
      <c r="D171" s="87" t="str">
        <f aca="false">IF(ENTRY!B171="S",ENTRY!B171,"na")</f>
        <v>S</v>
      </c>
      <c r="E171" s="87" t="n">
        <f aca="false">IF(ENTRY!B171="S",ENTRY!D171,"na")</f>
        <v>0</v>
      </c>
      <c r="F171" s="87" t="n">
        <f aca="false">IFERROR((COUNTIF($G$3:G171,G171)-1)*0.0001+G171,"NA")</f>
        <v>0.0086</v>
      </c>
      <c r="G171" s="87" t="n">
        <f aca="false">IF(ENTRY!B171="S",ENTRY!BJ171,"na")</f>
        <v>0</v>
      </c>
      <c r="H171" s="88" t="n">
        <f aca="false">IF(ENTRY!B171="S",ENTRY!BK171,"na")</f>
        <v>0</v>
      </c>
    </row>
    <row r="172" customFormat="false" ht="15" hidden="false" customHeight="false" outlineLevel="0" collapsed="false">
      <c r="B172" s="87" t="n">
        <f aca="false">IF(ENTRY!B172="S",ENTRY!A172,"na")</f>
        <v>170</v>
      </c>
      <c r="C172" s="87" t="n">
        <f aca="false">IF(ENTRY!B172="S",ENTRY!C172,"na")</f>
        <v>0</v>
      </c>
      <c r="D172" s="87" t="str">
        <f aca="false">IF(ENTRY!B172="S",ENTRY!B172,"na")</f>
        <v>S</v>
      </c>
      <c r="E172" s="87" t="n">
        <f aca="false">IF(ENTRY!B172="S",ENTRY!D172,"na")</f>
        <v>0</v>
      </c>
      <c r="F172" s="87" t="n">
        <f aca="false">IFERROR((COUNTIF($G$3:G172,G172)-1)*0.0001+G172,"NA")</f>
        <v>0.0087</v>
      </c>
      <c r="G172" s="87" t="n">
        <f aca="false">IF(ENTRY!B172="S",ENTRY!BJ172,"na")</f>
        <v>0</v>
      </c>
      <c r="H172" s="88" t="n">
        <f aca="false">IF(ENTRY!B172="S",ENTRY!BK172,"na")</f>
        <v>0</v>
      </c>
    </row>
    <row r="173" customFormat="false" ht="15" hidden="false" customHeight="false" outlineLevel="0" collapsed="false">
      <c r="B173" s="87" t="n">
        <f aca="false">IF(ENTRY!B173="S",ENTRY!A173,"na")</f>
        <v>171</v>
      </c>
      <c r="C173" s="87" t="n">
        <f aca="false">IF(ENTRY!B173="S",ENTRY!C173,"na")</f>
        <v>0</v>
      </c>
      <c r="D173" s="87" t="str">
        <f aca="false">IF(ENTRY!B173="S",ENTRY!B173,"na")</f>
        <v>S</v>
      </c>
      <c r="E173" s="87" t="n">
        <f aca="false">IF(ENTRY!B173="S",ENTRY!D173,"na")</f>
        <v>0</v>
      </c>
      <c r="F173" s="87" t="n">
        <f aca="false">IFERROR((COUNTIF($G$3:G173,G173)-1)*0.0001+G173,"NA")</f>
        <v>0.0088</v>
      </c>
      <c r="G173" s="87" t="n">
        <f aca="false">IF(ENTRY!B173="S",ENTRY!BJ173,"na")</f>
        <v>0</v>
      </c>
      <c r="H173" s="88" t="n">
        <f aca="false">IF(ENTRY!B173="S",ENTRY!BK173,"na")</f>
        <v>0</v>
      </c>
    </row>
    <row r="174" customFormat="false" ht="15" hidden="false" customHeight="false" outlineLevel="0" collapsed="false">
      <c r="B174" s="87" t="n">
        <f aca="false">IF(ENTRY!B174="S",ENTRY!A174,"na")</f>
        <v>172</v>
      </c>
      <c r="C174" s="87" t="n">
        <f aca="false">IF(ENTRY!B174="S",ENTRY!C174,"na")</f>
        <v>0</v>
      </c>
      <c r="D174" s="87" t="str">
        <f aca="false">IF(ENTRY!B174="S",ENTRY!B174,"na")</f>
        <v>S</v>
      </c>
      <c r="E174" s="87" t="n">
        <f aca="false">IF(ENTRY!B174="S",ENTRY!D174,"na")</f>
        <v>0</v>
      </c>
      <c r="F174" s="87" t="n">
        <f aca="false">IFERROR((COUNTIF($G$3:G174,G174)-1)*0.0001+G174,"NA")</f>
        <v>0.0089</v>
      </c>
      <c r="G174" s="87" t="n">
        <f aca="false">IF(ENTRY!B174="S",ENTRY!BJ174,"na")</f>
        <v>0</v>
      </c>
      <c r="H174" s="88" t="n">
        <f aca="false">IF(ENTRY!B174="S",ENTRY!BK174,"na")</f>
        <v>0</v>
      </c>
    </row>
    <row r="175" customFormat="false" ht="15" hidden="false" customHeight="false" outlineLevel="0" collapsed="false">
      <c r="B175" s="87" t="n">
        <f aca="false">IF(ENTRY!B175="S",ENTRY!A175,"na")</f>
        <v>173</v>
      </c>
      <c r="C175" s="87" t="n">
        <f aca="false">IF(ENTRY!B175="S",ENTRY!C175,"na")</f>
        <v>0</v>
      </c>
      <c r="D175" s="87" t="str">
        <f aca="false">IF(ENTRY!B175="S",ENTRY!B175,"na")</f>
        <v>S</v>
      </c>
      <c r="E175" s="87" t="n">
        <f aca="false">IF(ENTRY!B175="S",ENTRY!D175,"na")</f>
        <v>0</v>
      </c>
      <c r="F175" s="87" t="n">
        <f aca="false">IFERROR((COUNTIF($G$3:G175,G175)-1)*0.0001+G175,"NA")</f>
        <v>0.009</v>
      </c>
      <c r="G175" s="87" t="n">
        <f aca="false">IF(ENTRY!B175="S",ENTRY!BJ175,"na")</f>
        <v>0</v>
      </c>
      <c r="H175" s="88" t="n">
        <f aca="false">IF(ENTRY!B175="S",ENTRY!BK175,"na")</f>
        <v>0</v>
      </c>
    </row>
    <row r="176" customFormat="false" ht="15" hidden="false" customHeight="false" outlineLevel="0" collapsed="false">
      <c r="B176" s="87" t="n">
        <f aca="false">IF(ENTRY!B176="S",ENTRY!A176,"na")</f>
        <v>174</v>
      </c>
      <c r="C176" s="87" t="n">
        <f aca="false">IF(ENTRY!B176="S",ENTRY!C176,"na")</f>
        <v>0</v>
      </c>
      <c r="D176" s="87" t="str">
        <f aca="false">IF(ENTRY!B176="S",ENTRY!B176,"na")</f>
        <v>S</v>
      </c>
      <c r="E176" s="87" t="n">
        <f aca="false">IF(ENTRY!B176="S",ENTRY!D176,"na")</f>
        <v>0</v>
      </c>
      <c r="F176" s="87" t="n">
        <f aca="false">IFERROR((COUNTIF($G$3:G176,G176)-1)*0.0001+G176,"NA")</f>
        <v>0.0091</v>
      </c>
      <c r="G176" s="87" t="n">
        <f aca="false">IF(ENTRY!B176="S",ENTRY!BJ176,"na")</f>
        <v>0</v>
      </c>
      <c r="H176" s="88" t="n">
        <f aca="false">IF(ENTRY!B176="S",ENTRY!BK176,"na")</f>
        <v>0</v>
      </c>
    </row>
    <row r="177" customFormat="false" ht="15" hidden="false" customHeight="false" outlineLevel="0" collapsed="false">
      <c r="B177" s="87" t="n">
        <f aca="false">IF(ENTRY!B177="S",ENTRY!A177,"na")</f>
        <v>175</v>
      </c>
      <c r="C177" s="87" t="n">
        <f aca="false">IF(ENTRY!B177="S",ENTRY!C177,"na")</f>
        <v>0</v>
      </c>
      <c r="D177" s="87" t="str">
        <f aca="false">IF(ENTRY!B177="S",ENTRY!B177,"na")</f>
        <v>S</v>
      </c>
      <c r="E177" s="87" t="n">
        <f aca="false">IF(ENTRY!B177="S",ENTRY!D177,"na")</f>
        <v>0</v>
      </c>
      <c r="F177" s="87" t="n">
        <f aca="false">IFERROR((COUNTIF($G$3:G177,G177)-1)*0.0001+G177,"NA")</f>
        <v>0.0092</v>
      </c>
      <c r="G177" s="87" t="n">
        <f aca="false">IF(ENTRY!B177="S",ENTRY!BJ177,"na")</f>
        <v>0</v>
      </c>
      <c r="H177" s="88" t="n">
        <f aca="false">IF(ENTRY!B177="S",ENTRY!BK177,"na")</f>
        <v>0</v>
      </c>
    </row>
    <row r="178" customFormat="false" ht="15" hidden="false" customHeight="false" outlineLevel="0" collapsed="false">
      <c r="B178" s="87" t="n">
        <f aca="false">IF(ENTRY!B178="S",ENTRY!A178,"na")</f>
        <v>176</v>
      </c>
      <c r="C178" s="87" t="n">
        <f aca="false">IF(ENTRY!B178="S",ENTRY!C178,"na")</f>
        <v>0</v>
      </c>
      <c r="D178" s="87" t="str">
        <f aca="false">IF(ENTRY!B178="S",ENTRY!B178,"na")</f>
        <v>S</v>
      </c>
      <c r="E178" s="87" t="n">
        <f aca="false">IF(ENTRY!B178="S",ENTRY!D178,"na")</f>
        <v>0</v>
      </c>
      <c r="F178" s="87" t="n">
        <f aca="false">IFERROR((COUNTIF($G$3:G178,G178)-1)*0.0001+G178,"NA")</f>
        <v>0.0093</v>
      </c>
      <c r="G178" s="87" t="n">
        <f aca="false">IF(ENTRY!B178="S",ENTRY!BJ178,"na")</f>
        <v>0</v>
      </c>
      <c r="H178" s="88" t="n">
        <f aca="false">IF(ENTRY!B178="S",ENTRY!BK178,"na")</f>
        <v>0</v>
      </c>
    </row>
    <row r="179" customFormat="false" ht="15" hidden="false" customHeight="false" outlineLevel="0" collapsed="false">
      <c r="B179" s="87" t="n">
        <f aca="false">IF(ENTRY!B179="S",ENTRY!A179,"na")</f>
        <v>177</v>
      </c>
      <c r="C179" s="87" t="n">
        <f aca="false">IF(ENTRY!B179="S",ENTRY!C179,"na")</f>
        <v>0</v>
      </c>
      <c r="D179" s="87" t="str">
        <f aca="false">IF(ENTRY!B179="S",ENTRY!B179,"na")</f>
        <v>S</v>
      </c>
      <c r="E179" s="87" t="n">
        <f aca="false">IF(ENTRY!B179="S",ENTRY!D179,"na")</f>
        <v>0</v>
      </c>
      <c r="F179" s="87" t="n">
        <f aca="false">IFERROR((COUNTIF($G$3:G179,G179)-1)*0.0001+G179,"NA")</f>
        <v>0.0094</v>
      </c>
      <c r="G179" s="87" t="n">
        <f aca="false">IF(ENTRY!B179="S",ENTRY!BJ179,"na")</f>
        <v>0</v>
      </c>
      <c r="H179" s="88" t="n">
        <f aca="false">IF(ENTRY!B179="S",ENTRY!BK179,"na")</f>
        <v>0</v>
      </c>
    </row>
    <row r="180" customFormat="false" ht="15" hidden="false" customHeight="false" outlineLevel="0" collapsed="false">
      <c r="B180" s="87" t="n">
        <f aca="false">IF(ENTRY!B180="S",ENTRY!A180,"na")</f>
        <v>178</v>
      </c>
      <c r="C180" s="87" t="n">
        <f aca="false">IF(ENTRY!B180="S",ENTRY!C180,"na")</f>
        <v>0</v>
      </c>
      <c r="D180" s="87" t="str">
        <f aca="false">IF(ENTRY!B180="S",ENTRY!B180,"na")</f>
        <v>S</v>
      </c>
      <c r="E180" s="87" t="n">
        <f aca="false">IF(ENTRY!B180="S",ENTRY!D180,"na")</f>
        <v>0</v>
      </c>
      <c r="F180" s="87" t="n">
        <f aca="false">IFERROR((COUNTIF($G$3:G180,G180)-1)*0.0001+G180,"NA")</f>
        <v>0.0095</v>
      </c>
      <c r="G180" s="87" t="n">
        <f aca="false">IF(ENTRY!B180="S",ENTRY!BJ180,"na")</f>
        <v>0</v>
      </c>
      <c r="H180" s="88" t="n">
        <f aca="false">IF(ENTRY!B180="S",ENTRY!BK180,"na")</f>
        <v>0</v>
      </c>
    </row>
    <row r="181" customFormat="false" ht="15" hidden="false" customHeight="false" outlineLevel="0" collapsed="false">
      <c r="B181" s="87" t="n">
        <f aca="false">IF(ENTRY!B181="S",ENTRY!A181,"na")</f>
        <v>179</v>
      </c>
      <c r="C181" s="87" t="n">
        <f aca="false">IF(ENTRY!B181="S",ENTRY!C181,"na")</f>
        <v>0</v>
      </c>
      <c r="D181" s="87" t="str">
        <f aca="false">IF(ENTRY!B181="S",ENTRY!B181,"na")</f>
        <v>S</v>
      </c>
      <c r="E181" s="87" t="n">
        <f aca="false">IF(ENTRY!B181="S",ENTRY!D181,"na")</f>
        <v>0</v>
      </c>
      <c r="F181" s="87" t="n">
        <f aca="false">IFERROR((COUNTIF($G$3:G181,G181)-1)*0.0001+G181,"NA")</f>
        <v>0.0096</v>
      </c>
      <c r="G181" s="87" t="n">
        <f aca="false">IF(ENTRY!B181="S",ENTRY!BJ181,"na")</f>
        <v>0</v>
      </c>
      <c r="H181" s="88" t="n">
        <f aca="false">IF(ENTRY!B181="S",ENTRY!BK181,"na")</f>
        <v>0</v>
      </c>
    </row>
    <row r="182" customFormat="false" ht="15" hidden="false" customHeight="false" outlineLevel="0" collapsed="false">
      <c r="B182" s="87" t="n">
        <f aca="false">IF(ENTRY!B182="S",ENTRY!A182,"na")</f>
        <v>180</v>
      </c>
      <c r="C182" s="87" t="n">
        <f aca="false">IF(ENTRY!B182="S",ENTRY!C182,"na")</f>
        <v>0</v>
      </c>
      <c r="D182" s="87" t="str">
        <f aca="false">IF(ENTRY!B182="S",ENTRY!B182,"na")</f>
        <v>S</v>
      </c>
      <c r="E182" s="87" t="n">
        <f aca="false">IF(ENTRY!B182="S",ENTRY!D182,"na")</f>
        <v>0</v>
      </c>
      <c r="F182" s="87" t="n">
        <f aca="false">IFERROR((COUNTIF($G$3:G182,G182)-1)*0.0001+G182,"NA")</f>
        <v>0.0097</v>
      </c>
      <c r="G182" s="87" t="n">
        <f aca="false">IF(ENTRY!B182="S",ENTRY!BJ182,"na")</f>
        <v>0</v>
      </c>
      <c r="H182" s="88" t="n">
        <f aca="false">IF(ENTRY!B182="S",ENTRY!BK182,"na")</f>
        <v>0</v>
      </c>
    </row>
    <row r="183" customFormat="false" ht="15" hidden="false" customHeight="false" outlineLevel="0" collapsed="false">
      <c r="B183" s="87" t="n">
        <f aca="false">IF(ENTRY!B183="S",ENTRY!A183,"na")</f>
        <v>181</v>
      </c>
      <c r="C183" s="87" t="n">
        <f aca="false">IF(ENTRY!B183="S",ENTRY!C183,"na")</f>
        <v>0</v>
      </c>
      <c r="D183" s="87" t="str">
        <f aca="false">IF(ENTRY!B183="S",ENTRY!B183,"na")</f>
        <v>S</v>
      </c>
      <c r="E183" s="87" t="n">
        <f aca="false">IF(ENTRY!B183="S",ENTRY!D183,"na")</f>
        <v>0</v>
      </c>
      <c r="F183" s="87" t="n">
        <f aca="false">IFERROR((COUNTIF($G$3:G183,G183)-1)*0.0001+G183,"NA")</f>
        <v>0.0098</v>
      </c>
      <c r="G183" s="87" t="n">
        <f aca="false">IF(ENTRY!B183="S",ENTRY!BJ183,"na")</f>
        <v>0</v>
      </c>
      <c r="H183" s="88" t="n">
        <f aca="false">IF(ENTRY!B183="S",ENTRY!BK183,"na")</f>
        <v>0</v>
      </c>
    </row>
    <row r="184" customFormat="false" ht="15" hidden="false" customHeight="false" outlineLevel="0" collapsed="false">
      <c r="B184" s="87" t="n">
        <f aca="false">IF(ENTRY!B184="S",ENTRY!A184,"na")</f>
        <v>182</v>
      </c>
      <c r="C184" s="87" t="n">
        <f aca="false">IF(ENTRY!B184="S",ENTRY!C184,"na")</f>
        <v>0</v>
      </c>
      <c r="D184" s="87" t="str">
        <f aca="false">IF(ENTRY!B184="S",ENTRY!B184,"na")</f>
        <v>S</v>
      </c>
      <c r="E184" s="87" t="n">
        <f aca="false">IF(ENTRY!B184="S",ENTRY!D184,"na")</f>
        <v>0</v>
      </c>
      <c r="F184" s="87" t="n">
        <f aca="false">IFERROR((COUNTIF($G$3:G184,G184)-1)*0.0001+G184,"NA")</f>
        <v>0.0099</v>
      </c>
      <c r="G184" s="87" t="n">
        <f aca="false">IF(ENTRY!B184="S",ENTRY!BJ184,"na")</f>
        <v>0</v>
      </c>
      <c r="H184" s="88" t="n">
        <f aca="false">IF(ENTRY!B184="S",ENTRY!BK184,"na")</f>
        <v>0</v>
      </c>
    </row>
    <row r="185" customFormat="false" ht="15" hidden="false" customHeight="false" outlineLevel="0" collapsed="false">
      <c r="B185" s="87" t="n">
        <f aca="false">IF(ENTRY!B185="S",ENTRY!A185,"na")</f>
        <v>183</v>
      </c>
      <c r="C185" s="87" t="n">
        <f aca="false">IF(ENTRY!B185="S",ENTRY!C185,"na")</f>
        <v>0</v>
      </c>
      <c r="D185" s="87" t="str">
        <f aca="false">IF(ENTRY!B185="S",ENTRY!B185,"na")</f>
        <v>S</v>
      </c>
      <c r="E185" s="87" t="n">
        <f aca="false">IF(ENTRY!B185="S",ENTRY!D185,"na")</f>
        <v>0</v>
      </c>
      <c r="F185" s="87" t="n">
        <f aca="false">IFERROR((COUNTIF($G$3:G185,G185)-1)*0.0001+G185,"NA")</f>
        <v>0.01</v>
      </c>
      <c r="G185" s="87" t="n">
        <f aca="false">IF(ENTRY!B185="S",ENTRY!BJ185,"na")</f>
        <v>0</v>
      </c>
      <c r="H185" s="88" t="n">
        <f aca="false">IF(ENTRY!B185="S",ENTRY!BK185,"na")</f>
        <v>0</v>
      </c>
    </row>
    <row r="186" customFormat="false" ht="15" hidden="false" customHeight="false" outlineLevel="0" collapsed="false">
      <c r="B186" s="87" t="n">
        <f aca="false">IF(ENTRY!B186="S",ENTRY!A186,"na")</f>
        <v>184</v>
      </c>
      <c r="C186" s="87" t="n">
        <f aca="false">IF(ENTRY!B186="S",ENTRY!C186,"na")</f>
        <v>0</v>
      </c>
      <c r="D186" s="87" t="str">
        <f aca="false">IF(ENTRY!B186="S",ENTRY!B186,"na")</f>
        <v>S</v>
      </c>
      <c r="E186" s="87" t="n">
        <f aca="false">IF(ENTRY!B186="S",ENTRY!D186,"na")</f>
        <v>0</v>
      </c>
      <c r="F186" s="87" t="n">
        <f aca="false">IFERROR((COUNTIF($G$3:G186,G186)-1)*0.0001+G186,"NA")</f>
        <v>0.0101</v>
      </c>
      <c r="G186" s="87" t="n">
        <f aca="false">IF(ENTRY!B186="S",ENTRY!BJ186,"na")</f>
        <v>0</v>
      </c>
      <c r="H186" s="88" t="n">
        <f aca="false">IF(ENTRY!B186="S",ENTRY!BK186,"na")</f>
        <v>0</v>
      </c>
    </row>
    <row r="187" customFormat="false" ht="15" hidden="false" customHeight="false" outlineLevel="0" collapsed="false">
      <c r="B187" s="87" t="n">
        <f aca="false">IF(ENTRY!B187="S",ENTRY!A187,"na")</f>
        <v>185</v>
      </c>
      <c r="C187" s="87" t="n">
        <f aca="false">IF(ENTRY!B187="S",ENTRY!C187,"na")</f>
        <v>0</v>
      </c>
      <c r="D187" s="87" t="str">
        <f aca="false">IF(ENTRY!B187="S",ENTRY!B187,"na")</f>
        <v>S</v>
      </c>
      <c r="E187" s="87" t="n">
        <f aca="false">IF(ENTRY!B187="S",ENTRY!D187,"na")</f>
        <v>0</v>
      </c>
      <c r="F187" s="87" t="n">
        <f aca="false">IFERROR((COUNTIF($G$3:G187,G187)-1)*0.0001+G187,"NA")</f>
        <v>0.0102</v>
      </c>
      <c r="G187" s="87" t="n">
        <f aca="false">IF(ENTRY!B187="S",ENTRY!BJ187,"na")</f>
        <v>0</v>
      </c>
      <c r="H187" s="88" t="n">
        <f aca="false">IF(ENTRY!B187="S",ENTRY!BK187,"na")</f>
        <v>0</v>
      </c>
    </row>
    <row r="188" customFormat="false" ht="15" hidden="false" customHeight="false" outlineLevel="0" collapsed="false">
      <c r="B188" s="87" t="n">
        <f aca="false">IF(ENTRY!B188="S",ENTRY!A188,"na")</f>
        <v>186</v>
      </c>
      <c r="C188" s="87" t="n">
        <f aca="false">IF(ENTRY!B188="S",ENTRY!C188,"na")</f>
        <v>0</v>
      </c>
      <c r="D188" s="87" t="str">
        <f aca="false">IF(ENTRY!B188="S",ENTRY!B188,"na")</f>
        <v>S</v>
      </c>
      <c r="E188" s="87" t="n">
        <f aca="false">IF(ENTRY!B188="S",ENTRY!D188,"na")</f>
        <v>0</v>
      </c>
      <c r="F188" s="87" t="n">
        <f aca="false">IFERROR((COUNTIF($G$3:G188,G188)-1)*0.0001+G188,"NA")</f>
        <v>0.0103</v>
      </c>
      <c r="G188" s="87" t="n">
        <f aca="false">IF(ENTRY!B188="S",ENTRY!BJ188,"na")</f>
        <v>0</v>
      </c>
      <c r="H188" s="88" t="n">
        <f aca="false">IF(ENTRY!B188="S",ENTRY!BK188,"na")</f>
        <v>0</v>
      </c>
    </row>
    <row r="189" customFormat="false" ht="15" hidden="false" customHeight="false" outlineLevel="0" collapsed="false">
      <c r="B189" s="87" t="n">
        <f aca="false">IF(ENTRY!B189="S",ENTRY!A189,"na")</f>
        <v>187</v>
      </c>
      <c r="C189" s="87" t="n">
        <f aca="false">IF(ENTRY!B189="S",ENTRY!C189,"na")</f>
        <v>0</v>
      </c>
      <c r="D189" s="87" t="str">
        <f aca="false">IF(ENTRY!B189="S",ENTRY!B189,"na")</f>
        <v>S</v>
      </c>
      <c r="E189" s="87" t="n">
        <f aca="false">IF(ENTRY!B189="S",ENTRY!D189,"na")</f>
        <v>0</v>
      </c>
      <c r="F189" s="87" t="n">
        <f aca="false">IFERROR((COUNTIF($G$3:G189,G189)-1)*0.0001+G189,"NA")</f>
        <v>0.0104</v>
      </c>
      <c r="G189" s="87" t="n">
        <f aca="false">IF(ENTRY!B189="S",ENTRY!BJ189,"na")</f>
        <v>0</v>
      </c>
      <c r="H189" s="88" t="n">
        <f aca="false">IF(ENTRY!B189="S",ENTRY!BK189,"na")</f>
        <v>0</v>
      </c>
    </row>
    <row r="190" customFormat="false" ht="15" hidden="false" customHeight="false" outlineLevel="0" collapsed="false">
      <c r="B190" s="87" t="n">
        <f aca="false">IF(ENTRY!B190="S",ENTRY!A190,"na")</f>
        <v>188</v>
      </c>
      <c r="C190" s="87" t="n">
        <f aca="false">IF(ENTRY!B190="S",ENTRY!C190,"na")</f>
        <v>0</v>
      </c>
      <c r="D190" s="87" t="str">
        <f aca="false">IF(ENTRY!B190="S",ENTRY!B190,"na")</f>
        <v>S</v>
      </c>
      <c r="E190" s="87" t="n">
        <f aca="false">IF(ENTRY!B190="S",ENTRY!D190,"na")</f>
        <v>0</v>
      </c>
      <c r="F190" s="87" t="n">
        <f aca="false">IFERROR((COUNTIF($G$3:G190,G190)-1)*0.0001+G190,"NA")</f>
        <v>0.0105</v>
      </c>
      <c r="G190" s="87" t="n">
        <f aca="false">IF(ENTRY!B190="S",ENTRY!BJ190,"na")</f>
        <v>0</v>
      </c>
      <c r="H190" s="88" t="n">
        <f aca="false">IF(ENTRY!B190="S",ENTRY!BK190,"na")</f>
        <v>0</v>
      </c>
    </row>
    <row r="191" customFormat="false" ht="15" hidden="false" customHeight="false" outlineLevel="0" collapsed="false">
      <c r="B191" s="87" t="n">
        <f aca="false">IF(ENTRY!B191="S",ENTRY!A191,"na")</f>
        <v>189</v>
      </c>
      <c r="C191" s="87" t="n">
        <f aca="false">IF(ENTRY!B191="S",ENTRY!C191,"na")</f>
        <v>0</v>
      </c>
      <c r="D191" s="87" t="str">
        <f aca="false">IF(ENTRY!B191="S",ENTRY!B191,"na")</f>
        <v>S</v>
      </c>
      <c r="E191" s="87" t="n">
        <f aca="false">IF(ENTRY!B191="S",ENTRY!D191,"na")</f>
        <v>0</v>
      </c>
      <c r="F191" s="87" t="n">
        <f aca="false">IFERROR((COUNTIF($G$3:G191,G191)-1)*0.0001+G191,"NA")</f>
        <v>0.0106</v>
      </c>
      <c r="G191" s="87" t="n">
        <f aca="false">IF(ENTRY!B191="S",ENTRY!BJ191,"na")</f>
        <v>0</v>
      </c>
      <c r="H191" s="88" t="n">
        <f aca="false">IF(ENTRY!B191="S",ENTRY!BK191,"na")</f>
        <v>0</v>
      </c>
    </row>
    <row r="192" customFormat="false" ht="15" hidden="false" customHeight="false" outlineLevel="0" collapsed="false">
      <c r="B192" s="87" t="n">
        <f aca="false">IF(ENTRY!B192="S",ENTRY!A192,"na")</f>
        <v>190</v>
      </c>
      <c r="C192" s="87" t="n">
        <f aca="false">IF(ENTRY!B192="S",ENTRY!C192,"na")</f>
        <v>0</v>
      </c>
      <c r="D192" s="87" t="str">
        <f aca="false">IF(ENTRY!B192="S",ENTRY!B192,"na")</f>
        <v>S</v>
      </c>
      <c r="E192" s="87" t="n">
        <f aca="false">IF(ENTRY!B192="S",ENTRY!D192,"na")</f>
        <v>0</v>
      </c>
      <c r="F192" s="87" t="n">
        <f aca="false">IFERROR((COUNTIF($G$3:G192,G192)-1)*0.0001+G192,"NA")</f>
        <v>0.0107</v>
      </c>
      <c r="G192" s="87" t="n">
        <f aca="false">IF(ENTRY!B192="S",ENTRY!BJ192,"na")</f>
        <v>0</v>
      </c>
      <c r="H192" s="88" t="n">
        <f aca="false">IF(ENTRY!B192="S",ENTRY!BK192,"na")</f>
        <v>0</v>
      </c>
    </row>
    <row r="193" customFormat="false" ht="15" hidden="false" customHeight="false" outlineLevel="0" collapsed="false">
      <c r="B193" s="87" t="n">
        <f aca="false">IF(ENTRY!B193="S",ENTRY!A193,"na")</f>
        <v>191</v>
      </c>
      <c r="C193" s="87" t="n">
        <f aca="false">IF(ENTRY!B193="S",ENTRY!C193,"na")</f>
        <v>0</v>
      </c>
      <c r="D193" s="87" t="str">
        <f aca="false">IF(ENTRY!B193="S",ENTRY!B193,"na")</f>
        <v>S</v>
      </c>
      <c r="E193" s="87" t="n">
        <f aca="false">IF(ENTRY!B193="S",ENTRY!D193,"na")</f>
        <v>0</v>
      </c>
      <c r="F193" s="87" t="n">
        <f aca="false">IFERROR((COUNTIF($G$3:G193,G193)-1)*0.0001+G193,"NA")</f>
        <v>0.0108</v>
      </c>
      <c r="G193" s="87" t="n">
        <f aca="false">IF(ENTRY!B193="S",ENTRY!BJ193,"na")</f>
        <v>0</v>
      </c>
      <c r="H193" s="88" t="n">
        <f aca="false">IF(ENTRY!B193="S",ENTRY!BK193,"na")</f>
        <v>0</v>
      </c>
    </row>
    <row r="194" customFormat="false" ht="15" hidden="false" customHeight="false" outlineLevel="0" collapsed="false">
      <c r="B194" s="87" t="n">
        <f aca="false">IF(ENTRY!B194="S",ENTRY!A194,"na")</f>
        <v>192</v>
      </c>
      <c r="C194" s="87" t="n">
        <f aca="false">IF(ENTRY!B194="S",ENTRY!C194,"na")</f>
        <v>0</v>
      </c>
      <c r="D194" s="87" t="str">
        <f aca="false">IF(ENTRY!B194="S",ENTRY!B194,"na")</f>
        <v>S</v>
      </c>
      <c r="E194" s="87" t="n">
        <f aca="false">IF(ENTRY!B194="S",ENTRY!D194,"na")</f>
        <v>0</v>
      </c>
      <c r="F194" s="87" t="n">
        <f aca="false">IFERROR((COUNTIF($G$3:G194,G194)-1)*0.0001+G194,"NA")</f>
        <v>0.0109</v>
      </c>
      <c r="G194" s="87" t="n">
        <f aca="false">IF(ENTRY!B194="S",ENTRY!BJ194,"na")</f>
        <v>0</v>
      </c>
      <c r="H194" s="88" t="n">
        <f aca="false">IF(ENTRY!B194="S",ENTRY!BK194,"na")</f>
        <v>0</v>
      </c>
    </row>
    <row r="195" customFormat="false" ht="15" hidden="false" customHeight="false" outlineLevel="0" collapsed="false">
      <c r="B195" s="87" t="n">
        <f aca="false">IF(ENTRY!B195="S",ENTRY!A195,"na")</f>
        <v>193</v>
      </c>
      <c r="C195" s="87" t="n">
        <f aca="false">IF(ENTRY!B195="S",ENTRY!C195,"na")</f>
        <v>0</v>
      </c>
      <c r="D195" s="87" t="str">
        <f aca="false">IF(ENTRY!B195="S",ENTRY!B195,"na")</f>
        <v>S</v>
      </c>
      <c r="E195" s="87" t="n">
        <f aca="false">IF(ENTRY!B195="S",ENTRY!D195,"na")</f>
        <v>0</v>
      </c>
      <c r="F195" s="87" t="n">
        <f aca="false">IFERROR((COUNTIF($G$3:G195,G195)-1)*0.0001+G195,"NA")</f>
        <v>0.011</v>
      </c>
      <c r="G195" s="87" t="n">
        <f aca="false">IF(ENTRY!B195="S",ENTRY!BJ195,"na")</f>
        <v>0</v>
      </c>
      <c r="H195" s="88" t="n">
        <f aca="false">IF(ENTRY!B195="S",ENTRY!BK195,"na")</f>
        <v>0</v>
      </c>
    </row>
    <row r="196" customFormat="false" ht="15" hidden="false" customHeight="false" outlineLevel="0" collapsed="false">
      <c r="B196" s="87" t="n">
        <f aca="false">IF(ENTRY!B196="S",ENTRY!A196,"na")</f>
        <v>194</v>
      </c>
      <c r="C196" s="87" t="n">
        <f aca="false">IF(ENTRY!B196="S",ENTRY!C196,"na")</f>
        <v>0</v>
      </c>
      <c r="D196" s="87" t="str">
        <f aca="false">IF(ENTRY!B196="S",ENTRY!B196,"na")</f>
        <v>S</v>
      </c>
      <c r="E196" s="87" t="n">
        <f aca="false">IF(ENTRY!B196="S",ENTRY!D196,"na")</f>
        <v>0</v>
      </c>
      <c r="F196" s="87" t="n">
        <f aca="false">IFERROR((COUNTIF($G$3:G196,G196)-1)*0.0001+G196,"NA")</f>
        <v>0.0111</v>
      </c>
      <c r="G196" s="87" t="n">
        <f aca="false">IF(ENTRY!B196="S",ENTRY!BJ196,"na")</f>
        <v>0</v>
      </c>
      <c r="H196" s="88" t="n">
        <f aca="false">IF(ENTRY!B196="S",ENTRY!BK196,"na")</f>
        <v>0</v>
      </c>
    </row>
    <row r="197" customFormat="false" ht="15" hidden="false" customHeight="false" outlineLevel="0" collapsed="false">
      <c r="B197" s="87" t="n">
        <f aca="false">IF(ENTRY!B197="S",ENTRY!A197,"na")</f>
        <v>195</v>
      </c>
      <c r="C197" s="87" t="n">
        <f aca="false">IF(ENTRY!B197="S",ENTRY!C197,"na")</f>
        <v>0</v>
      </c>
      <c r="D197" s="87" t="str">
        <f aca="false">IF(ENTRY!B197="S",ENTRY!B197,"na")</f>
        <v>S</v>
      </c>
      <c r="E197" s="87" t="n">
        <f aca="false">IF(ENTRY!B197="S",ENTRY!D197,"na")</f>
        <v>0</v>
      </c>
      <c r="F197" s="87" t="n">
        <f aca="false">IFERROR((COUNTIF($G$3:G197,G197)-1)*0.0001+G197,"NA")</f>
        <v>0.0112</v>
      </c>
      <c r="G197" s="87" t="n">
        <f aca="false">IF(ENTRY!B197="S",ENTRY!BJ197,"na")</f>
        <v>0</v>
      </c>
      <c r="H197" s="88" t="n">
        <f aca="false">IF(ENTRY!B197="S",ENTRY!BK197,"na")</f>
        <v>0</v>
      </c>
    </row>
    <row r="198" customFormat="false" ht="15" hidden="false" customHeight="false" outlineLevel="0" collapsed="false">
      <c r="B198" s="87" t="n">
        <f aca="false">IF(ENTRY!B198="S",ENTRY!A198,"na")</f>
        <v>196</v>
      </c>
      <c r="C198" s="87" t="n">
        <f aca="false">IF(ENTRY!B198="S",ENTRY!C198,"na")</f>
        <v>0</v>
      </c>
      <c r="D198" s="87" t="str">
        <f aca="false">IF(ENTRY!B198="S",ENTRY!B198,"na")</f>
        <v>S</v>
      </c>
      <c r="E198" s="87" t="n">
        <f aca="false">IF(ENTRY!B198="S",ENTRY!D198,"na")</f>
        <v>0</v>
      </c>
      <c r="F198" s="87" t="n">
        <f aca="false">IFERROR((COUNTIF($G$3:G198,G198)-1)*0.0001+G198,"NA")</f>
        <v>0.0113</v>
      </c>
      <c r="G198" s="87" t="n">
        <f aca="false">IF(ENTRY!B198="S",ENTRY!BJ198,"na")</f>
        <v>0</v>
      </c>
      <c r="H198" s="88" t="n">
        <f aca="false">IF(ENTRY!B198="S",ENTRY!BK198,"na")</f>
        <v>0</v>
      </c>
    </row>
    <row r="199" customFormat="false" ht="15" hidden="false" customHeight="false" outlineLevel="0" collapsed="false">
      <c r="B199" s="87" t="n">
        <f aca="false">IF(ENTRY!B199="S",ENTRY!A199,"na")</f>
        <v>197</v>
      </c>
      <c r="C199" s="87" t="n">
        <f aca="false">IF(ENTRY!B199="S",ENTRY!C199,"na")</f>
        <v>0</v>
      </c>
      <c r="D199" s="87" t="str">
        <f aca="false">IF(ENTRY!B199="S",ENTRY!B199,"na")</f>
        <v>S</v>
      </c>
      <c r="E199" s="87" t="n">
        <f aca="false">IF(ENTRY!B199="S",ENTRY!D199,"na")</f>
        <v>0</v>
      </c>
      <c r="F199" s="87" t="n">
        <f aca="false">IFERROR((COUNTIF($G$3:G199,G199)-1)*0.0001+G199,"NA")</f>
        <v>0.0114</v>
      </c>
      <c r="G199" s="87" t="n">
        <f aca="false">IF(ENTRY!B199="S",ENTRY!BJ199,"na")</f>
        <v>0</v>
      </c>
      <c r="H199" s="88" t="n">
        <f aca="false">IF(ENTRY!B199="S",ENTRY!BK199,"na")</f>
        <v>0</v>
      </c>
    </row>
    <row r="200" customFormat="false" ht="15" hidden="false" customHeight="false" outlineLevel="0" collapsed="false">
      <c r="B200" s="87" t="n">
        <f aca="false">IF(ENTRY!B200="S",ENTRY!A200,"na")</f>
        <v>198</v>
      </c>
      <c r="C200" s="87" t="n">
        <f aca="false">IF(ENTRY!B200="S",ENTRY!C200,"na")</f>
        <v>0</v>
      </c>
      <c r="D200" s="87" t="str">
        <f aca="false">IF(ENTRY!B200="S",ENTRY!B200,"na")</f>
        <v>S</v>
      </c>
      <c r="E200" s="87" t="n">
        <f aca="false">IF(ENTRY!B200="S",ENTRY!D200,"na")</f>
        <v>0</v>
      </c>
      <c r="F200" s="87" t="n">
        <f aca="false">IFERROR((COUNTIF($G$3:G200,G200)-1)*0.0001+G200,"NA")</f>
        <v>0.0115</v>
      </c>
      <c r="G200" s="87" t="n">
        <f aca="false">IF(ENTRY!B200="S",ENTRY!BJ200,"na")</f>
        <v>0</v>
      </c>
      <c r="H200" s="88" t="n">
        <f aca="false">IF(ENTRY!B200="S",ENTRY!BK200,"na")</f>
        <v>0</v>
      </c>
    </row>
    <row r="201" customFormat="false" ht="15" hidden="false" customHeight="false" outlineLevel="0" collapsed="false">
      <c r="B201" s="87" t="n">
        <f aca="false">IF(ENTRY!B201="S",ENTRY!A201,"na")</f>
        <v>199</v>
      </c>
      <c r="C201" s="87" t="n">
        <f aca="false">IF(ENTRY!B201="S",ENTRY!C201,"na")</f>
        <v>0</v>
      </c>
      <c r="D201" s="87" t="str">
        <f aca="false">IF(ENTRY!B201="S",ENTRY!B201,"na")</f>
        <v>S</v>
      </c>
      <c r="E201" s="87" t="n">
        <f aca="false">IF(ENTRY!B201="S",ENTRY!D201,"na")</f>
        <v>0</v>
      </c>
      <c r="F201" s="87" t="n">
        <f aca="false">IFERROR((COUNTIF($G$3:G201,G201)-1)*0.0001+G201,"NA")</f>
        <v>0.0116</v>
      </c>
      <c r="G201" s="87" t="n">
        <f aca="false">IF(ENTRY!B201="S",ENTRY!BJ201,"na")</f>
        <v>0</v>
      </c>
      <c r="H201" s="88" t="n">
        <f aca="false">IF(ENTRY!B201="S",ENTRY!BK201,"na")</f>
        <v>0</v>
      </c>
    </row>
    <row r="202" customFormat="false" ht="15" hidden="false" customHeight="false" outlineLevel="0" collapsed="false">
      <c r="B202" s="87" t="n">
        <f aca="false">IF(ENTRY!B202="S",ENTRY!A202,"na")</f>
        <v>200</v>
      </c>
      <c r="C202" s="87" t="n">
        <f aca="false">IF(ENTRY!B202="S",ENTRY!C202,"na")</f>
        <v>0</v>
      </c>
      <c r="D202" s="87" t="str">
        <f aca="false">IF(ENTRY!B202="S",ENTRY!B202,"na")</f>
        <v>S</v>
      </c>
      <c r="E202" s="87" t="n">
        <f aca="false">IF(ENTRY!B202="S",ENTRY!D202,"na")</f>
        <v>0</v>
      </c>
      <c r="F202" s="87" t="n">
        <f aca="false">IFERROR((COUNTIF($G$3:G202,G202)-1)*0.0001+G202,"NA")</f>
        <v>0.0117</v>
      </c>
      <c r="G202" s="87" t="n">
        <f aca="false">IF(ENTRY!B202="S",ENTRY!BJ202,"na")</f>
        <v>0</v>
      </c>
      <c r="H202" s="88" t="n">
        <f aca="false">IF(ENTRY!B202="S",ENTRY!BK202,"na")</f>
        <v>0</v>
      </c>
    </row>
    <row r="203" customFormat="false" ht="15" hidden="false" customHeight="false" outlineLevel="0" collapsed="false">
      <c r="B203" s="87" t="n">
        <f aca="false">IF(ENTRY!B203="S",ENTRY!A203,"na")</f>
        <v>201</v>
      </c>
      <c r="C203" s="87" t="n">
        <f aca="false">IF(ENTRY!B203="S",ENTRY!C203,"na")</f>
        <v>0</v>
      </c>
      <c r="D203" s="87" t="str">
        <f aca="false">IF(ENTRY!B203="S",ENTRY!B203,"na")</f>
        <v>S</v>
      </c>
      <c r="E203" s="87" t="n">
        <f aca="false">IF(ENTRY!B203="S",ENTRY!D203,"na")</f>
        <v>0</v>
      </c>
      <c r="F203" s="87" t="n">
        <f aca="false">IFERROR((COUNTIF($G$3:G203,G203)-1)*0.0001+G203,"NA")</f>
        <v>0.0118</v>
      </c>
      <c r="G203" s="87" t="n">
        <f aca="false">IF(ENTRY!B203="S",ENTRY!BJ203,"na")</f>
        <v>0</v>
      </c>
      <c r="H203" s="88" t="n">
        <f aca="false">IF(ENTRY!B203="S",ENTRY!BK203,"na")</f>
        <v>0</v>
      </c>
    </row>
    <row r="204" customFormat="false" ht="15" hidden="false" customHeight="false" outlineLevel="0" collapsed="false">
      <c r="B204" s="87" t="n">
        <f aca="false">IF(ENTRY!B204="S",ENTRY!A204,"na")</f>
        <v>202</v>
      </c>
      <c r="C204" s="87" t="n">
        <f aca="false">IF(ENTRY!B204="S",ENTRY!C204,"na")</f>
        <v>0</v>
      </c>
      <c r="D204" s="87" t="str">
        <f aca="false">IF(ENTRY!B204="S",ENTRY!B204,"na")</f>
        <v>S</v>
      </c>
      <c r="E204" s="87" t="n">
        <f aca="false">IF(ENTRY!B204="S",ENTRY!D204,"na")</f>
        <v>0</v>
      </c>
      <c r="F204" s="87" t="n">
        <f aca="false">IFERROR((COUNTIF($G$3:G204,G204)-1)*0.0001+G204,"NA")</f>
        <v>0.0119</v>
      </c>
      <c r="G204" s="87" t="n">
        <f aca="false">IF(ENTRY!B204="S",ENTRY!BJ204,"na")</f>
        <v>0</v>
      </c>
      <c r="H204" s="88" t="n">
        <f aca="false">IF(ENTRY!B204="S",ENTRY!BK204,"na")</f>
        <v>0</v>
      </c>
    </row>
    <row r="205" customFormat="false" ht="15" hidden="false" customHeight="false" outlineLevel="0" collapsed="false">
      <c r="B205" s="87" t="n">
        <f aca="false">IF(ENTRY!B205="S",ENTRY!A205,"na")</f>
        <v>203</v>
      </c>
      <c r="C205" s="87" t="n">
        <f aca="false">IF(ENTRY!B205="S",ENTRY!C205,"na")</f>
        <v>0</v>
      </c>
      <c r="D205" s="87" t="str">
        <f aca="false">IF(ENTRY!B205="S",ENTRY!B205,"na")</f>
        <v>S</v>
      </c>
      <c r="E205" s="87" t="n">
        <f aca="false">IF(ENTRY!B205="S",ENTRY!D205,"na")</f>
        <v>0</v>
      </c>
      <c r="F205" s="87" t="n">
        <f aca="false">IFERROR((COUNTIF($G$3:G205,G205)-1)*0.0001+G205,"NA")</f>
        <v>0.012</v>
      </c>
      <c r="G205" s="87" t="n">
        <f aca="false">IF(ENTRY!B205="S",ENTRY!BJ205,"na")</f>
        <v>0</v>
      </c>
      <c r="H205" s="88" t="n">
        <f aca="false">IF(ENTRY!B205="S",ENTRY!BK205,"na")</f>
        <v>0</v>
      </c>
    </row>
    <row r="206" customFormat="false" ht="15" hidden="false" customHeight="false" outlineLevel="0" collapsed="false">
      <c r="B206" s="87" t="n">
        <f aca="false">IF(ENTRY!B206="S",ENTRY!A206,"na")</f>
        <v>204</v>
      </c>
      <c r="C206" s="87" t="n">
        <f aca="false">IF(ENTRY!B206="S",ENTRY!C206,"na")</f>
        <v>0</v>
      </c>
      <c r="D206" s="87" t="str">
        <f aca="false">IF(ENTRY!B206="S",ENTRY!B206,"na")</f>
        <v>S</v>
      </c>
      <c r="E206" s="87" t="n">
        <f aca="false">IF(ENTRY!B206="S",ENTRY!D206,"na")</f>
        <v>0</v>
      </c>
      <c r="F206" s="87" t="n">
        <f aca="false">IFERROR((COUNTIF($G$3:G206,G206)-1)*0.0001+G206,"NA")</f>
        <v>0.0121</v>
      </c>
      <c r="G206" s="87" t="n">
        <f aca="false">IF(ENTRY!B206="S",ENTRY!BJ206,"na")</f>
        <v>0</v>
      </c>
      <c r="H206" s="88" t="n">
        <f aca="false">IF(ENTRY!B206="S",ENTRY!BK206,"na")</f>
        <v>0</v>
      </c>
    </row>
    <row r="207" customFormat="false" ht="15" hidden="false" customHeight="false" outlineLevel="0" collapsed="false">
      <c r="B207" s="87" t="n">
        <f aca="false">IF(ENTRY!B207="S",ENTRY!A207,"na")</f>
        <v>205</v>
      </c>
      <c r="C207" s="87" t="n">
        <f aca="false">IF(ENTRY!B207="S",ENTRY!C207,"na")</f>
        <v>0</v>
      </c>
      <c r="D207" s="87" t="str">
        <f aca="false">IF(ENTRY!B207="S",ENTRY!B207,"na")</f>
        <v>S</v>
      </c>
      <c r="E207" s="87" t="n">
        <f aca="false">IF(ENTRY!B207="S",ENTRY!D207,"na")</f>
        <v>0</v>
      </c>
      <c r="F207" s="87" t="n">
        <f aca="false">IFERROR((COUNTIF($G$3:G207,G207)-1)*0.0001+G207,"NA")</f>
        <v>0.0122</v>
      </c>
      <c r="G207" s="87" t="n">
        <f aca="false">IF(ENTRY!B207="S",ENTRY!BJ207,"na")</f>
        <v>0</v>
      </c>
      <c r="H207" s="88" t="n">
        <f aca="false">IF(ENTRY!B207="S",ENTRY!BK207,"na")</f>
        <v>0</v>
      </c>
    </row>
    <row r="208" customFormat="false" ht="15" hidden="false" customHeight="false" outlineLevel="0" collapsed="false">
      <c r="B208" s="87" t="n">
        <f aca="false">IF(ENTRY!B208="S",ENTRY!A208,"na")</f>
        <v>206</v>
      </c>
      <c r="C208" s="87" t="n">
        <f aca="false">IF(ENTRY!B208="S",ENTRY!C208,"na")</f>
        <v>0</v>
      </c>
      <c r="D208" s="87" t="str">
        <f aca="false">IF(ENTRY!B208="S",ENTRY!B208,"na")</f>
        <v>S</v>
      </c>
      <c r="E208" s="87" t="n">
        <f aca="false">IF(ENTRY!B208="S",ENTRY!D208,"na")</f>
        <v>0</v>
      </c>
      <c r="F208" s="87" t="n">
        <f aca="false">IFERROR((COUNTIF($G$3:G208,G208)-1)*0.0001+G208,"NA")</f>
        <v>0.0123</v>
      </c>
      <c r="G208" s="87" t="n">
        <f aca="false">IF(ENTRY!B208="S",ENTRY!BJ208,"na")</f>
        <v>0</v>
      </c>
      <c r="H208" s="88" t="n">
        <f aca="false">IF(ENTRY!B208="S",ENTRY!BK208,"na")</f>
        <v>0</v>
      </c>
    </row>
    <row r="209" customFormat="false" ht="15" hidden="false" customHeight="false" outlineLevel="0" collapsed="false">
      <c r="B209" s="87" t="n">
        <f aca="false">IF(ENTRY!B209="S",ENTRY!A209,"na")</f>
        <v>207</v>
      </c>
      <c r="C209" s="87" t="n">
        <f aca="false">IF(ENTRY!B209="S",ENTRY!C209,"na")</f>
        <v>0</v>
      </c>
      <c r="D209" s="87" t="str">
        <f aca="false">IF(ENTRY!B209="S",ENTRY!B209,"na")</f>
        <v>S</v>
      </c>
      <c r="E209" s="87" t="n">
        <f aca="false">IF(ENTRY!B209="S",ENTRY!D209,"na")</f>
        <v>0</v>
      </c>
      <c r="F209" s="87" t="n">
        <f aca="false">IFERROR((COUNTIF($G$3:G209,G209)-1)*0.0001+G209,"NA")</f>
        <v>0.0124</v>
      </c>
      <c r="G209" s="87" t="n">
        <f aca="false">IF(ENTRY!B209="S",ENTRY!BJ209,"na")</f>
        <v>0</v>
      </c>
      <c r="H209" s="88" t="n">
        <f aca="false">IF(ENTRY!B209="S",ENTRY!BK209,"na")</f>
        <v>0</v>
      </c>
    </row>
    <row r="210" customFormat="false" ht="15" hidden="false" customHeight="false" outlineLevel="0" collapsed="false">
      <c r="B210" s="87" t="n">
        <f aca="false">IF(ENTRY!B210="S",ENTRY!A210,"na")</f>
        <v>208</v>
      </c>
      <c r="C210" s="87" t="n">
        <f aca="false">IF(ENTRY!B210="S",ENTRY!C210,"na")</f>
        <v>0</v>
      </c>
      <c r="D210" s="87" t="str">
        <f aca="false">IF(ENTRY!B210="S",ENTRY!B210,"na")</f>
        <v>S</v>
      </c>
      <c r="E210" s="87" t="n">
        <f aca="false">IF(ENTRY!B210="S",ENTRY!D210,"na")</f>
        <v>0</v>
      </c>
      <c r="F210" s="87" t="n">
        <f aca="false">IFERROR((COUNTIF($G$3:G210,G210)-1)*0.0001+G210,"NA")</f>
        <v>0.0125</v>
      </c>
      <c r="G210" s="87" t="n">
        <f aca="false">IF(ENTRY!B210="S",ENTRY!BJ210,"na")</f>
        <v>0</v>
      </c>
      <c r="H210" s="88" t="n">
        <f aca="false">IF(ENTRY!B210="S",ENTRY!BK210,"na")</f>
        <v>0</v>
      </c>
    </row>
    <row r="211" customFormat="false" ht="15" hidden="false" customHeight="false" outlineLevel="0" collapsed="false">
      <c r="B211" s="87" t="n">
        <f aca="false">IF(ENTRY!B211="S",ENTRY!A211,"na")</f>
        <v>209</v>
      </c>
      <c r="C211" s="87" t="n">
        <f aca="false">IF(ENTRY!B211="S",ENTRY!C211,"na")</f>
        <v>0</v>
      </c>
      <c r="D211" s="87" t="str">
        <f aca="false">IF(ENTRY!B211="S",ENTRY!B211,"na")</f>
        <v>S</v>
      </c>
      <c r="E211" s="87" t="n">
        <f aca="false">IF(ENTRY!B211="S",ENTRY!D211,"na")</f>
        <v>0</v>
      </c>
      <c r="F211" s="87" t="n">
        <f aca="false">IFERROR((COUNTIF($G$3:G211,G211)-1)*0.0001+G211,"NA")</f>
        <v>0.0126</v>
      </c>
      <c r="G211" s="87" t="n">
        <f aca="false">IF(ENTRY!B211="S",ENTRY!BJ211,"na")</f>
        <v>0</v>
      </c>
      <c r="H211" s="88" t="n">
        <f aca="false">IF(ENTRY!B211="S",ENTRY!BK211,"na")</f>
        <v>0</v>
      </c>
    </row>
    <row r="212" customFormat="false" ht="15" hidden="false" customHeight="false" outlineLevel="0" collapsed="false">
      <c r="B212" s="87" t="n">
        <f aca="false">IF(ENTRY!B212="S",ENTRY!A212,"na")</f>
        <v>210</v>
      </c>
      <c r="C212" s="87" t="n">
        <f aca="false">IF(ENTRY!B212="S",ENTRY!C212,"na")</f>
        <v>0</v>
      </c>
      <c r="D212" s="87" t="str">
        <f aca="false">IF(ENTRY!B212="S",ENTRY!B212,"na")</f>
        <v>S</v>
      </c>
      <c r="E212" s="87" t="n">
        <f aca="false">IF(ENTRY!B212="S",ENTRY!D212,"na")</f>
        <v>0</v>
      </c>
      <c r="F212" s="87" t="n">
        <f aca="false">IFERROR((COUNTIF($G$3:G212,G212)-1)*0.0001+G212,"NA")</f>
        <v>0.0127</v>
      </c>
      <c r="G212" s="87" t="n">
        <f aca="false">IF(ENTRY!B212="S",ENTRY!BJ212,"na")</f>
        <v>0</v>
      </c>
      <c r="H212" s="88" t="n">
        <f aca="false">IF(ENTRY!B212="S",ENTRY!BK212,"na")</f>
        <v>0</v>
      </c>
    </row>
    <row r="213" customFormat="false" ht="15" hidden="false" customHeight="false" outlineLevel="0" collapsed="false">
      <c r="B213" s="87" t="n">
        <f aca="false">IF(ENTRY!B213="S",ENTRY!A213,"na")</f>
        <v>211</v>
      </c>
      <c r="C213" s="87" t="n">
        <f aca="false">IF(ENTRY!B213="S",ENTRY!C213,"na")</f>
        <v>0</v>
      </c>
      <c r="D213" s="87" t="str">
        <f aca="false">IF(ENTRY!B213="S",ENTRY!B213,"na")</f>
        <v>S</v>
      </c>
      <c r="E213" s="87" t="n">
        <f aca="false">IF(ENTRY!B213="S",ENTRY!D213,"na")</f>
        <v>0</v>
      </c>
      <c r="F213" s="87" t="n">
        <f aca="false">IFERROR((COUNTIF($G$3:G213,G213)-1)*0.0001+G213,"NA")</f>
        <v>0.0128</v>
      </c>
      <c r="G213" s="87" t="n">
        <f aca="false">IF(ENTRY!B213="S",ENTRY!BJ213,"na")</f>
        <v>0</v>
      </c>
      <c r="H213" s="88" t="n">
        <f aca="false">IF(ENTRY!B213="S",ENTRY!BK213,"na")</f>
        <v>0</v>
      </c>
    </row>
    <row r="214" customFormat="false" ht="15" hidden="false" customHeight="false" outlineLevel="0" collapsed="false">
      <c r="B214" s="87" t="n">
        <f aca="false">IF(ENTRY!B214="S",ENTRY!A214,"na")</f>
        <v>212</v>
      </c>
      <c r="C214" s="87" t="n">
        <f aca="false">IF(ENTRY!B214="S",ENTRY!C214,"na")</f>
        <v>0</v>
      </c>
      <c r="D214" s="87" t="str">
        <f aca="false">IF(ENTRY!B214="S",ENTRY!B214,"na")</f>
        <v>S</v>
      </c>
      <c r="E214" s="87" t="n">
        <f aca="false">IF(ENTRY!B214="S",ENTRY!D214,"na")</f>
        <v>0</v>
      </c>
      <c r="F214" s="87" t="n">
        <f aca="false">IFERROR((COUNTIF($G$3:G214,G214)-1)*0.0001+G214,"NA")</f>
        <v>0.0129</v>
      </c>
      <c r="G214" s="87" t="n">
        <f aca="false">IF(ENTRY!B214="S",ENTRY!BJ214,"na")</f>
        <v>0</v>
      </c>
      <c r="H214" s="88" t="n">
        <f aca="false">IF(ENTRY!B214="S",ENTRY!BK214,"na")</f>
        <v>0</v>
      </c>
    </row>
    <row r="215" customFormat="false" ht="15" hidden="false" customHeight="false" outlineLevel="0" collapsed="false">
      <c r="B215" s="87" t="n">
        <f aca="false">IF(ENTRY!B215="S",ENTRY!A215,"na")</f>
        <v>213</v>
      </c>
      <c r="C215" s="87" t="n">
        <f aca="false">IF(ENTRY!B215="S",ENTRY!C215,"na")</f>
        <v>0</v>
      </c>
      <c r="D215" s="87" t="str">
        <f aca="false">IF(ENTRY!B215="S",ENTRY!B215,"na")</f>
        <v>S</v>
      </c>
      <c r="E215" s="87" t="n">
        <f aca="false">IF(ENTRY!B215="S",ENTRY!D215,"na")</f>
        <v>0</v>
      </c>
      <c r="F215" s="87" t="n">
        <f aca="false">IFERROR((COUNTIF($G$3:G215,G215)-1)*0.0001+G215,"NA")</f>
        <v>0.013</v>
      </c>
      <c r="G215" s="87" t="n">
        <f aca="false">IF(ENTRY!B215="S",ENTRY!BJ215,"na")</f>
        <v>0</v>
      </c>
      <c r="H215" s="88" t="n">
        <f aca="false">IF(ENTRY!B215="S",ENTRY!BK215,"na")</f>
        <v>0</v>
      </c>
    </row>
    <row r="216" customFormat="false" ht="15" hidden="false" customHeight="false" outlineLevel="0" collapsed="false">
      <c r="B216" s="87" t="n">
        <f aca="false">IF(ENTRY!B216="S",ENTRY!A216,"na")</f>
        <v>214</v>
      </c>
      <c r="C216" s="87" t="n">
        <f aca="false">IF(ENTRY!B216="S",ENTRY!C216,"na")</f>
        <v>0</v>
      </c>
      <c r="D216" s="87" t="str">
        <f aca="false">IF(ENTRY!B216="S",ENTRY!B216,"na")</f>
        <v>S</v>
      </c>
      <c r="E216" s="87" t="n">
        <f aca="false">IF(ENTRY!B216="S",ENTRY!D216,"na")</f>
        <v>0</v>
      </c>
      <c r="F216" s="87" t="n">
        <f aca="false">IFERROR((COUNTIF($G$3:G216,G216)-1)*0.0001+G216,"NA")</f>
        <v>0.0131</v>
      </c>
      <c r="G216" s="87" t="n">
        <f aca="false">IF(ENTRY!B216="S",ENTRY!BJ216,"na")</f>
        <v>0</v>
      </c>
      <c r="H216" s="88" t="n">
        <f aca="false">IF(ENTRY!B216="S",ENTRY!BK216,"na")</f>
        <v>0</v>
      </c>
    </row>
    <row r="217" customFormat="false" ht="15" hidden="false" customHeight="false" outlineLevel="0" collapsed="false">
      <c r="B217" s="87" t="n">
        <f aca="false">IF(ENTRY!B217="S",ENTRY!A217,"na")</f>
        <v>215</v>
      </c>
      <c r="C217" s="87" t="n">
        <f aca="false">IF(ENTRY!B217="S",ENTRY!C217,"na")</f>
        <v>0</v>
      </c>
      <c r="D217" s="87" t="str">
        <f aca="false">IF(ENTRY!B217="S",ENTRY!B217,"na")</f>
        <v>S</v>
      </c>
      <c r="E217" s="87" t="n">
        <f aca="false">IF(ENTRY!B217="S",ENTRY!D217,"na")</f>
        <v>0</v>
      </c>
      <c r="F217" s="87" t="n">
        <f aca="false">IFERROR((COUNTIF($G$3:G217,G217)-1)*0.0001+G217,"NA")</f>
        <v>0.0132</v>
      </c>
      <c r="G217" s="87" t="n">
        <f aca="false">IF(ENTRY!B217="S",ENTRY!BJ217,"na")</f>
        <v>0</v>
      </c>
      <c r="H217" s="88" t="n">
        <f aca="false">IF(ENTRY!B217="S",ENTRY!BK217,"na")</f>
        <v>0</v>
      </c>
    </row>
    <row r="218" customFormat="false" ht="15" hidden="false" customHeight="false" outlineLevel="0" collapsed="false">
      <c r="B218" s="87" t="n">
        <f aca="false">IF(ENTRY!B218="S",ENTRY!A218,"na")</f>
        <v>216</v>
      </c>
      <c r="C218" s="87" t="n">
        <f aca="false">IF(ENTRY!B218="S",ENTRY!C218,"na")</f>
        <v>0</v>
      </c>
      <c r="D218" s="87" t="str">
        <f aca="false">IF(ENTRY!B218="S",ENTRY!B218,"na")</f>
        <v>S</v>
      </c>
      <c r="E218" s="87" t="n">
        <f aca="false">IF(ENTRY!B218="S",ENTRY!D218,"na")</f>
        <v>0</v>
      </c>
      <c r="F218" s="87" t="n">
        <f aca="false">IFERROR((COUNTIF($G$3:G218,G218)-1)*0.0001+G218,"NA")</f>
        <v>0.0133</v>
      </c>
      <c r="G218" s="87" t="n">
        <f aca="false">IF(ENTRY!B218="S",ENTRY!BJ218,"na")</f>
        <v>0</v>
      </c>
      <c r="H218" s="88" t="n">
        <f aca="false">IF(ENTRY!B218="S",ENTRY!BK218,"na")</f>
        <v>0</v>
      </c>
    </row>
    <row r="219" customFormat="false" ht="15" hidden="false" customHeight="false" outlineLevel="0" collapsed="false">
      <c r="B219" s="87" t="n">
        <f aca="false">IF(ENTRY!B219="S",ENTRY!A219,"na")</f>
        <v>217</v>
      </c>
      <c r="C219" s="87" t="n">
        <f aca="false">IF(ENTRY!B219="S",ENTRY!C219,"na")</f>
        <v>0</v>
      </c>
      <c r="D219" s="87" t="str">
        <f aca="false">IF(ENTRY!B219="S",ENTRY!B219,"na")</f>
        <v>S</v>
      </c>
      <c r="E219" s="87" t="n">
        <f aca="false">IF(ENTRY!B219="S",ENTRY!D219,"na")</f>
        <v>0</v>
      </c>
      <c r="F219" s="87" t="n">
        <f aca="false">IFERROR((COUNTIF($G$3:G219,G219)-1)*0.0001+G219,"NA")</f>
        <v>0.0134</v>
      </c>
      <c r="G219" s="87" t="n">
        <f aca="false">IF(ENTRY!B219="S",ENTRY!BJ219,"na")</f>
        <v>0</v>
      </c>
      <c r="H219" s="88" t="n">
        <f aca="false">IF(ENTRY!B219="S",ENTRY!BK219,"na")</f>
        <v>0</v>
      </c>
    </row>
    <row r="220" customFormat="false" ht="15" hidden="false" customHeight="false" outlineLevel="0" collapsed="false">
      <c r="B220" s="87" t="n">
        <f aca="false">IF(ENTRY!B220="S",ENTRY!A220,"na")</f>
        <v>218</v>
      </c>
      <c r="C220" s="87" t="n">
        <f aca="false">IF(ENTRY!B220="S",ENTRY!C220,"na")</f>
        <v>0</v>
      </c>
      <c r="D220" s="87" t="str">
        <f aca="false">IF(ENTRY!B220="S",ENTRY!B220,"na")</f>
        <v>S</v>
      </c>
      <c r="E220" s="87" t="n">
        <f aca="false">IF(ENTRY!B220="S",ENTRY!D220,"na")</f>
        <v>0</v>
      </c>
      <c r="F220" s="87" t="n">
        <f aca="false">IFERROR((COUNTIF($G$3:G220,G220)-1)*0.0001+G220,"NA")</f>
        <v>0.0135</v>
      </c>
      <c r="G220" s="87" t="n">
        <f aca="false">IF(ENTRY!B220="S",ENTRY!BJ220,"na")</f>
        <v>0</v>
      </c>
      <c r="H220" s="88" t="n">
        <f aca="false">IF(ENTRY!B220="S",ENTRY!BK220,"na")</f>
        <v>0</v>
      </c>
    </row>
    <row r="221" customFormat="false" ht="15" hidden="false" customHeight="false" outlineLevel="0" collapsed="false">
      <c r="B221" s="87" t="n">
        <f aca="false">IF(ENTRY!B221="S",ENTRY!A221,"na")</f>
        <v>219</v>
      </c>
      <c r="C221" s="87" t="n">
        <f aca="false">IF(ENTRY!B221="S",ENTRY!C221,"na")</f>
        <v>0</v>
      </c>
      <c r="D221" s="87" t="str">
        <f aca="false">IF(ENTRY!B221="S",ENTRY!B221,"na")</f>
        <v>S</v>
      </c>
      <c r="E221" s="87" t="n">
        <f aca="false">IF(ENTRY!B221="S",ENTRY!D221,"na")</f>
        <v>0</v>
      </c>
      <c r="F221" s="87" t="n">
        <f aca="false">IFERROR((COUNTIF($G$3:G221,G221)-1)*0.0001+G221,"NA")</f>
        <v>0.0136</v>
      </c>
      <c r="G221" s="87" t="n">
        <f aca="false">IF(ENTRY!B221="S",ENTRY!BJ221,"na")</f>
        <v>0</v>
      </c>
      <c r="H221" s="88" t="n">
        <f aca="false">IF(ENTRY!B221="S",ENTRY!BK221,"na")</f>
        <v>0</v>
      </c>
    </row>
    <row r="222" customFormat="false" ht="15" hidden="false" customHeight="false" outlineLevel="0" collapsed="false">
      <c r="B222" s="87" t="n">
        <f aca="false">IF(ENTRY!B222="S",ENTRY!A222,"na")</f>
        <v>220</v>
      </c>
      <c r="C222" s="87" t="n">
        <f aca="false">IF(ENTRY!B222="S",ENTRY!C222,"na")</f>
        <v>0</v>
      </c>
      <c r="D222" s="87" t="str">
        <f aca="false">IF(ENTRY!B222="S",ENTRY!B222,"na")</f>
        <v>S</v>
      </c>
      <c r="E222" s="87" t="n">
        <f aca="false">IF(ENTRY!B222="S",ENTRY!D222,"na")</f>
        <v>0</v>
      </c>
      <c r="F222" s="87" t="n">
        <f aca="false">IFERROR((COUNTIF($G$3:G222,G222)-1)*0.0001+G222,"NA")</f>
        <v>0.0137</v>
      </c>
      <c r="G222" s="87" t="n">
        <f aca="false">IF(ENTRY!B222="S",ENTRY!BJ222,"na")</f>
        <v>0</v>
      </c>
      <c r="H222" s="88" t="n">
        <f aca="false">IF(ENTRY!B222="S",ENTRY!BK222,"na")</f>
        <v>0</v>
      </c>
    </row>
    <row r="223" customFormat="false" ht="15" hidden="false" customHeight="false" outlineLevel="0" collapsed="false">
      <c r="B223" s="87" t="n">
        <f aca="false">IF(ENTRY!B223="S",ENTRY!A223,"na")</f>
        <v>221</v>
      </c>
      <c r="C223" s="87" t="n">
        <f aca="false">IF(ENTRY!B223="S",ENTRY!C223,"na")</f>
        <v>0</v>
      </c>
      <c r="D223" s="87" t="str">
        <f aca="false">IF(ENTRY!B223="S",ENTRY!B223,"na")</f>
        <v>S</v>
      </c>
      <c r="E223" s="87" t="n">
        <f aca="false">IF(ENTRY!B223="S",ENTRY!D223,"na")</f>
        <v>0</v>
      </c>
      <c r="F223" s="87" t="n">
        <f aca="false">IFERROR((COUNTIF($G$3:G223,G223)-1)*0.0001+G223,"NA")</f>
        <v>0.0138</v>
      </c>
      <c r="G223" s="87" t="n">
        <f aca="false">IF(ENTRY!B223="S",ENTRY!BJ223,"na")</f>
        <v>0</v>
      </c>
      <c r="H223" s="88" t="n">
        <f aca="false">IF(ENTRY!B223="S",ENTRY!BK223,"na")</f>
        <v>0</v>
      </c>
    </row>
    <row r="224" customFormat="false" ht="15" hidden="false" customHeight="false" outlineLevel="0" collapsed="false">
      <c r="B224" s="87" t="n">
        <f aca="false">IF(ENTRY!B224="S",ENTRY!A224,"na")</f>
        <v>222</v>
      </c>
      <c r="C224" s="87" t="n">
        <f aca="false">IF(ENTRY!B224="S",ENTRY!C224,"na")</f>
        <v>0</v>
      </c>
      <c r="D224" s="87" t="str">
        <f aca="false">IF(ENTRY!B224="S",ENTRY!B224,"na")</f>
        <v>S</v>
      </c>
      <c r="E224" s="87" t="n">
        <f aca="false">IF(ENTRY!B224="S",ENTRY!D224,"na")</f>
        <v>0</v>
      </c>
      <c r="F224" s="87" t="n">
        <f aca="false">IFERROR((COUNTIF($G$3:G224,G224)-1)*0.0001+G224,"NA")</f>
        <v>0.0139</v>
      </c>
      <c r="G224" s="87" t="n">
        <f aca="false">IF(ENTRY!B224="S",ENTRY!BJ224,"na")</f>
        <v>0</v>
      </c>
      <c r="H224" s="88" t="n">
        <f aca="false">IF(ENTRY!B224="S",ENTRY!BK224,"na")</f>
        <v>0</v>
      </c>
    </row>
    <row r="225" customFormat="false" ht="15" hidden="false" customHeight="false" outlineLevel="0" collapsed="false">
      <c r="B225" s="87" t="n">
        <f aca="false">IF(ENTRY!B225="S",ENTRY!A225,"na")</f>
        <v>223</v>
      </c>
      <c r="C225" s="87" t="n">
        <f aca="false">IF(ENTRY!B225="S",ENTRY!C225,"na")</f>
        <v>0</v>
      </c>
      <c r="D225" s="87" t="str">
        <f aca="false">IF(ENTRY!B225="S",ENTRY!B225,"na")</f>
        <v>S</v>
      </c>
      <c r="E225" s="87" t="n">
        <f aca="false">IF(ENTRY!B225="S",ENTRY!D225,"na")</f>
        <v>0</v>
      </c>
      <c r="F225" s="87" t="n">
        <f aca="false">IFERROR((COUNTIF($G$3:G225,G225)-1)*0.0001+G225,"NA")</f>
        <v>0.014</v>
      </c>
      <c r="G225" s="87" t="n">
        <f aca="false">IF(ENTRY!B225="S",ENTRY!BJ225,"na")</f>
        <v>0</v>
      </c>
      <c r="H225" s="88" t="n">
        <f aca="false">IF(ENTRY!B225="S",ENTRY!BK225,"na")</f>
        <v>0</v>
      </c>
    </row>
    <row r="226" customFormat="false" ht="15" hidden="false" customHeight="false" outlineLevel="0" collapsed="false">
      <c r="B226" s="87" t="n">
        <f aca="false">IF(ENTRY!B226="S",ENTRY!A226,"na")</f>
        <v>224</v>
      </c>
      <c r="C226" s="87" t="n">
        <f aca="false">IF(ENTRY!B226="S",ENTRY!C226,"na")</f>
        <v>0</v>
      </c>
      <c r="D226" s="87" t="str">
        <f aca="false">IF(ENTRY!B226="S",ENTRY!B226,"na")</f>
        <v>S</v>
      </c>
      <c r="E226" s="87" t="n">
        <f aca="false">IF(ENTRY!B226="S",ENTRY!D226,"na")</f>
        <v>0</v>
      </c>
      <c r="F226" s="87" t="n">
        <f aca="false">IFERROR((COUNTIF($G$3:G226,G226)-1)*0.0001+G226,"NA")</f>
        <v>0.0141</v>
      </c>
      <c r="G226" s="87" t="n">
        <f aca="false">IF(ENTRY!B226="S",ENTRY!BJ226,"na")</f>
        <v>0</v>
      </c>
      <c r="H226" s="88" t="n">
        <f aca="false">IF(ENTRY!B226="S",ENTRY!BK226,"na")</f>
        <v>0</v>
      </c>
    </row>
    <row r="227" customFormat="false" ht="15" hidden="false" customHeight="false" outlineLevel="0" collapsed="false">
      <c r="B227" s="87" t="n">
        <f aca="false">IF(ENTRY!B227="S",ENTRY!A227,"na")</f>
        <v>225</v>
      </c>
      <c r="C227" s="87" t="n">
        <f aca="false">IF(ENTRY!B227="S",ENTRY!C227,"na")</f>
        <v>0</v>
      </c>
      <c r="D227" s="87" t="str">
        <f aca="false">IF(ENTRY!B227="S",ENTRY!B227,"na")</f>
        <v>S</v>
      </c>
      <c r="E227" s="87" t="n">
        <f aca="false">IF(ENTRY!B227="S",ENTRY!D227,"na")</f>
        <v>0</v>
      </c>
      <c r="F227" s="87" t="n">
        <f aca="false">IFERROR((COUNTIF($G$3:G227,G227)-1)*0.0001+G227,"NA")</f>
        <v>0.0142</v>
      </c>
      <c r="G227" s="87" t="n">
        <f aca="false">IF(ENTRY!B227="S",ENTRY!BJ227,"na")</f>
        <v>0</v>
      </c>
      <c r="H227" s="88" t="n">
        <f aca="false">IF(ENTRY!B227="S",ENTRY!BK227,"na")</f>
        <v>0</v>
      </c>
    </row>
    <row r="228" customFormat="false" ht="15" hidden="false" customHeight="false" outlineLevel="0" collapsed="false">
      <c r="B228" s="87" t="n">
        <f aca="false">IF(ENTRY!B228="S",ENTRY!A228,"na")</f>
        <v>226</v>
      </c>
      <c r="C228" s="87" t="n">
        <f aca="false">IF(ENTRY!B228="S",ENTRY!C228,"na")</f>
        <v>0</v>
      </c>
      <c r="D228" s="87" t="str">
        <f aca="false">IF(ENTRY!B228="S",ENTRY!B228,"na")</f>
        <v>S</v>
      </c>
      <c r="E228" s="87" t="n">
        <f aca="false">IF(ENTRY!B228="S",ENTRY!D228,"na")</f>
        <v>0</v>
      </c>
      <c r="F228" s="87" t="n">
        <f aca="false">IFERROR((COUNTIF($G$3:G228,G228)-1)*0.0001+G228,"NA")</f>
        <v>0.0143</v>
      </c>
      <c r="G228" s="87" t="n">
        <f aca="false">IF(ENTRY!B228="S",ENTRY!BJ228,"na")</f>
        <v>0</v>
      </c>
      <c r="H228" s="88" t="n">
        <f aca="false">IF(ENTRY!B228="S",ENTRY!BK228,"na")</f>
        <v>0</v>
      </c>
    </row>
    <row r="229" customFormat="false" ht="15" hidden="false" customHeight="false" outlineLevel="0" collapsed="false">
      <c r="B229" s="87" t="n">
        <f aca="false">IF(ENTRY!B229="S",ENTRY!A229,"na")</f>
        <v>227</v>
      </c>
      <c r="C229" s="87" t="n">
        <f aca="false">IF(ENTRY!B229="S",ENTRY!C229,"na")</f>
        <v>0</v>
      </c>
      <c r="D229" s="87" t="str">
        <f aca="false">IF(ENTRY!B229="S",ENTRY!B229,"na")</f>
        <v>S</v>
      </c>
      <c r="E229" s="87" t="n">
        <f aca="false">IF(ENTRY!B229="S",ENTRY!D229,"na")</f>
        <v>0</v>
      </c>
      <c r="F229" s="87" t="n">
        <f aca="false">IFERROR((COUNTIF($G$3:G229,G229)-1)*0.0001+G229,"NA")</f>
        <v>0.0144</v>
      </c>
      <c r="G229" s="87" t="n">
        <f aca="false">IF(ENTRY!B229="S",ENTRY!BJ229,"na")</f>
        <v>0</v>
      </c>
      <c r="H229" s="88" t="n">
        <f aca="false">IF(ENTRY!B229="S",ENTRY!BK229,"na")</f>
        <v>0</v>
      </c>
    </row>
    <row r="230" customFormat="false" ht="15" hidden="false" customHeight="false" outlineLevel="0" collapsed="false">
      <c r="B230" s="87" t="n">
        <f aca="false">IF(ENTRY!B230="S",ENTRY!A230,"na")</f>
        <v>228</v>
      </c>
      <c r="C230" s="87" t="n">
        <f aca="false">IF(ENTRY!B230="S",ENTRY!C230,"na")</f>
        <v>0</v>
      </c>
      <c r="D230" s="87" t="str">
        <f aca="false">IF(ENTRY!B230="S",ENTRY!B230,"na")</f>
        <v>S</v>
      </c>
      <c r="E230" s="87" t="n">
        <f aca="false">IF(ENTRY!B230="S",ENTRY!D230,"na")</f>
        <v>0</v>
      </c>
      <c r="F230" s="87" t="n">
        <f aca="false">IFERROR((COUNTIF($G$3:G230,G230)-1)*0.0001+G230,"NA")</f>
        <v>0.0145</v>
      </c>
      <c r="G230" s="87" t="n">
        <f aca="false">IF(ENTRY!B230="S",ENTRY!BJ230,"na")</f>
        <v>0</v>
      </c>
      <c r="H230" s="88" t="n">
        <f aca="false">IF(ENTRY!B230="S",ENTRY!BK230,"na")</f>
        <v>0</v>
      </c>
    </row>
    <row r="231" customFormat="false" ht="15" hidden="false" customHeight="false" outlineLevel="0" collapsed="false">
      <c r="B231" s="87" t="n">
        <f aca="false">IF(ENTRY!B231="S",ENTRY!A231,"na")</f>
        <v>229</v>
      </c>
      <c r="C231" s="87" t="n">
        <f aca="false">IF(ENTRY!B231="S",ENTRY!C231,"na")</f>
        <v>0</v>
      </c>
      <c r="D231" s="87" t="str">
        <f aca="false">IF(ENTRY!B231="S",ENTRY!B231,"na")</f>
        <v>S</v>
      </c>
      <c r="E231" s="87" t="n">
        <f aca="false">IF(ENTRY!B231="S",ENTRY!D231,"na")</f>
        <v>0</v>
      </c>
      <c r="F231" s="87" t="n">
        <f aca="false">IFERROR((COUNTIF($G$3:G231,G231)-1)*0.0001+G231,"NA")</f>
        <v>0.0146</v>
      </c>
      <c r="G231" s="87" t="n">
        <f aca="false">IF(ENTRY!B231="S",ENTRY!BJ231,"na")</f>
        <v>0</v>
      </c>
      <c r="H231" s="88" t="n">
        <f aca="false">IF(ENTRY!B231="S",ENTRY!BK231,"na")</f>
        <v>0</v>
      </c>
    </row>
    <row r="232" customFormat="false" ht="15" hidden="false" customHeight="false" outlineLevel="0" collapsed="false">
      <c r="B232" s="87" t="n">
        <f aca="false">IF(ENTRY!B232="S",ENTRY!A232,"na")</f>
        <v>230</v>
      </c>
      <c r="C232" s="87" t="n">
        <f aca="false">IF(ENTRY!B232="S",ENTRY!C232,"na")</f>
        <v>0</v>
      </c>
      <c r="D232" s="87" t="str">
        <f aca="false">IF(ENTRY!B232="S",ENTRY!B232,"na")</f>
        <v>S</v>
      </c>
      <c r="E232" s="87" t="n">
        <f aca="false">IF(ENTRY!B232="S",ENTRY!D232,"na")</f>
        <v>0</v>
      </c>
      <c r="F232" s="87" t="n">
        <f aca="false">IFERROR((COUNTIF($G$3:G232,G232)-1)*0.0001+G232,"NA")</f>
        <v>0.0147</v>
      </c>
      <c r="G232" s="87" t="n">
        <f aca="false">IF(ENTRY!B232="S",ENTRY!BJ232,"na")</f>
        <v>0</v>
      </c>
      <c r="H232" s="88" t="n">
        <f aca="false">IF(ENTRY!B232="S",ENTRY!BK232,"na")</f>
        <v>0</v>
      </c>
    </row>
    <row r="233" customFormat="false" ht="15" hidden="false" customHeight="false" outlineLevel="0" collapsed="false">
      <c r="B233" s="87" t="n">
        <f aca="false">IF(ENTRY!B233="S",ENTRY!A233,"na")</f>
        <v>231</v>
      </c>
      <c r="C233" s="87" t="n">
        <f aca="false">IF(ENTRY!B233="S",ENTRY!C233,"na")</f>
        <v>0</v>
      </c>
      <c r="D233" s="87" t="str">
        <f aca="false">IF(ENTRY!B233="S",ENTRY!B233,"na")</f>
        <v>S</v>
      </c>
      <c r="E233" s="87" t="n">
        <f aca="false">IF(ENTRY!B233="S",ENTRY!D233,"na")</f>
        <v>0</v>
      </c>
      <c r="F233" s="87" t="n">
        <f aca="false">IFERROR((COUNTIF($G$3:G233,G233)-1)*0.0001+G233,"NA")</f>
        <v>0.0148</v>
      </c>
      <c r="G233" s="87" t="n">
        <f aca="false">IF(ENTRY!B233="S",ENTRY!BJ233,"na")</f>
        <v>0</v>
      </c>
      <c r="H233" s="88" t="n">
        <f aca="false">IF(ENTRY!B233="S",ENTRY!BK233,"na")</f>
        <v>0</v>
      </c>
    </row>
    <row r="234" customFormat="false" ht="15" hidden="false" customHeight="false" outlineLevel="0" collapsed="false">
      <c r="B234" s="87" t="n">
        <f aca="false">IF(ENTRY!B234="S",ENTRY!A234,"na")</f>
        <v>232</v>
      </c>
      <c r="C234" s="87" t="n">
        <f aca="false">IF(ENTRY!B234="S",ENTRY!C234,"na")</f>
        <v>0</v>
      </c>
      <c r="D234" s="87" t="str">
        <f aca="false">IF(ENTRY!B234="S",ENTRY!B234,"na")</f>
        <v>S</v>
      </c>
      <c r="E234" s="87" t="n">
        <f aca="false">IF(ENTRY!B234="S",ENTRY!D234,"na")</f>
        <v>0</v>
      </c>
      <c r="F234" s="87" t="n">
        <f aca="false">IFERROR((COUNTIF($G$3:G234,G234)-1)*0.0001+G234,"NA")</f>
        <v>0.0149</v>
      </c>
      <c r="G234" s="87" t="n">
        <f aca="false">IF(ENTRY!B234="S",ENTRY!BJ234,"na")</f>
        <v>0</v>
      </c>
      <c r="H234" s="88" t="n">
        <f aca="false">IF(ENTRY!B234="S",ENTRY!BK234,"na")</f>
        <v>0</v>
      </c>
    </row>
    <row r="235" customFormat="false" ht="15" hidden="false" customHeight="false" outlineLevel="0" collapsed="false">
      <c r="B235" s="87" t="n">
        <f aca="false">IF(ENTRY!B235="S",ENTRY!A235,"na")</f>
        <v>233</v>
      </c>
      <c r="C235" s="87" t="n">
        <f aca="false">IF(ENTRY!B235="S",ENTRY!C235,"na")</f>
        <v>0</v>
      </c>
      <c r="D235" s="87" t="str">
        <f aca="false">IF(ENTRY!B235="S",ENTRY!B235,"na")</f>
        <v>S</v>
      </c>
      <c r="E235" s="87" t="n">
        <f aca="false">IF(ENTRY!B235="S",ENTRY!D235,"na")</f>
        <v>0</v>
      </c>
      <c r="F235" s="87" t="n">
        <f aca="false">IFERROR((COUNTIF($G$3:G235,G235)-1)*0.0001+G235,"NA")</f>
        <v>0.015</v>
      </c>
      <c r="G235" s="87" t="n">
        <f aca="false">IF(ENTRY!B235="S",ENTRY!BJ235,"na")</f>
        <v>0</v>
      </c>
      <c r="H235" s="88" t="n">
        <f aca="false">IF(ENTRY!B235="S",ENTRY!BK235,"na")</f>
        <v>0</v>
      </c>
    </row>
    <row r="236" customFormat="false" ht="15" hidden="false" customHeight="false" outlineLevel="0" collapsed="false">
      <c r="B236" s="87" t="n">
        <f aca="false">IF(ENTRY!B236="S",ENTRY!A236,"na")</f>
        <v>234</v>
      </c>
      <c r="C236" s="87" t="n">
        <f aca="false">IF(ENTRY!B236="S",ENTRY!C236,"na")</f>
        <v>0</v>
      </c>
      <c r="D236" s="87" t="str">
        <f aca="false">IF(ENTRY!B236="S",ENTRY!B236,"na")</f>
        <v>S</v>
      </c>
      <c r="E236" s="87" t="n">
        <f aca="false">IF(ENTRY!B236="S",ENTRY!D236,"na")</f>
        <v>0</v>
      </c>
      <c r="F236" s="87" t="n">
        <f aca="false">IFERROR((COUNTIF($G$3:G236,G236)-1)*0.0001+G236,"NA")</f>
        <v>0.0151</v>
      </c>
      <c r="G236" s="87" t="n">
        <f aca="false">IF(ENTRY!B236="S",ENTRY!BJ236,"na")</f>
        <v>0</v>
      </c>
      <c r="H236" s="88" t="n">
        <f aca="false">IF(ENTRY!B236="S",ENTRY!BK236,"na")</f>
        <v>0</v>
      </c>
    </row>
    <row r="237" customFormat="false" ht="15" hidden="false" customHeight="false" outlineLevel="0" collapsed="false">
      <c r="B237" s="87" t="n">
        <f aca="false">IF(ENTRY!B237="S",ENTRY!A237,"na")</f>
        <v>235</v>
      </c>
      <c r="C237" s="87" t="n">
        <f aca="false">IF(ENTRY!B237="S",ENTRY!C237,"na")</f>
        <v>0</v>
      </c>
      <c r="D237" s="87" t="str">
        <f aca="false">IF(ENTRY!B237="S",ENTRY!B237,"na")</f>
        <v>S</v>
      </c>
      <c r="E237" s="87" t="n">
        <f aca="false">IF(ENTRY!B237="S",ENTRY!D237,"na")</f>
        <v>0</v>
      </c>
      <c r="F237" s="87" t="n">
        <f aca="false">IFERROR((COUNTIF($G$3:G237,G237)-1)*0.0001+G237,"NA")</f>
        <v>0.0152</v>
      </c>
      <c r="G237" s="87" t="n">
        <f aca="false">IF(ENTRY!B237="S",ENTRY!BJ237,"na")</f>
        <v>0</v>
      </c>
      <c r="H237" s="88" t="n">
        <f aca="false">IF(ENTRY!B237="S",ENTRY!BK237,"na")</f>
        <v>0</v>
      </c>
    </row>
    <row r="238" customFormat="false" ht="15" hidden="false" customHeight="false" outlineLevel="0" collapsed="false">
      <c r="B238" s="87" t="n">
        <f aca="false">IF(ENTRY!B238="S",ENTRY!A238,"na")</f>
        <v>236</v>
      </c>
      <c r="C238" s="87" t="n">
        <f aca="false">IF(ENTRY!B238="S",ENTRY!C238,"na")</f>
        <v>0</v>
      </c>
      <c r="D238" s="87" t="str">
        <f aca="false">IF(ENTRY!B238="S",ENTRY!B238,"na")</f>
        <v>S</v>
      </c>
      <c r="E238" s="87" t="n">
        <f aca="false">IF(ENTRY!B238="S",ENTRY!D238,"na")</f>
        <v>0</v>
      </c>
      <c r="F238" s="87" t="n">
        <f aca="false">IFERROR((COUNTIF($G$3:G238,G238)-1)*0.0001+G238,"NA")</f>
        <v>0.0153</v>
      </c>
      <c r="G238" s="87" t="n">
        <f aca="false">IF(ENTRY!B238="S",ENTRY!BJ238,"na")</f>
        <v>0</v>
      </c>
      <c r="H238" s="88" t="n">
        <f aca="false">IF(ENTRY!B238="S",ENTRY!BK238,"na")</f>
        <v>0</v>
      </c>
    </row>
    <row r="239" customFormat="false" ht="15" hidden="false" customHeight="false" outlineLevel="0" collapsed="false">
      <c r="B239" s="87" t="n">
        <f aca="false">IF(ENTRY!B239="S",ENTRY!A239,"na")</f>
        <v>237</v>
      </c>
      <c r="C239" s="87" t="n">
        <f aca="false">IF(ENTRY!B239="S",ENTRY!C239,"na")</f>
        <v>0</v>
      </c>
      <c r="D239" s="87" t="str">
        <f aca="false">IF(ENTRY!B239="S",ENTRY!B239,"na")</f>
        <v>S</v>
      </c>
      <c r="E239" s="87" t="n">
        <f aca="false">IF(ENTRY!B239="S",ENTRY!D239,"na")</f>
        <v>0</v>
      </c>
      <c r="F239" s="87" t="n">
        <f aca="false">IFERROR((COUNTIF($G$3:G239,G239)-1)*0.0001+G239,"NA")</f>
        <v>0.0154</v>
      </c>
      <c r="G239" s="87" t="n">
        <f aca="false">IF(ENTRY!B239="S",ENTRY!BJ239,"na")</f>
        <v>0</v>
      </c>
      <c r="H239" s="88" t="n">
        <f aca="false">IF(ENTRY!B239="S",ENTRY!BK239,"na")</f>
        <v>0</v>
      </c>
    </row>
    <row r="240" customFormat="false" ht="15" hidden="false" customHeight="false" outlineLevel="0" collapsed="false">
      <c r="B240" s="87" t="n">
        <f aca="false">IF(ENTRY!B240="S",ENTRY!A240,"na")</f>
        <v>238</v>
      </c>
      <c r="C240" s="87" t="n">
        <f aca="false">IF(ENTRY!B240="S",ENTRY!C240,"na")</f>
        <v>0</v>
      </c>
      <c r="D240" s="87" t="str">
        <f aca="false">IF(ENTRY!B240="S",ENTRY!B240,"na")</f>
        <v>S</v>
      </c>
      <c r="E240" s="87" t="n">
        <f aca="false">IF(ENTRY!B240="S",ENTRY!D240,"na")</f>
        <v>0</v>
      </c>
      <c r="F240" s="87" t="n">
        <f aca="false">IFERROR((COUNTIF($G$3:G240,G240)-1)*0.0001+G240,"NA")</f>
        <v>0.0155</v>
      </c>
      <c r="G240" s="87" t="n">
        <f aca="false">IF(ENTRY!B240="S",ENTRY!BJ240,"na")</f>
        <v>0</v>
      </c>
      <c r="H240" s="88" t="n">
        <f aca="false">IF(ENTRY!B240="S",ENTRY!BK240,"na")</f>
        <v>0</v>
      </c>
    </row>
    <row r="241" customFormat="false" ht="15" hidden="false" customHeight="false" outlineLevel="0" collapsed="false">
      <c r="B241" s="87" t="n">
        <f aca="false">IF(ENTRY!B241="S",ENTRY!A241,"na")</f>
        <v>239</v>
      </c>
      <c r="C241" s="87" t="n">
        <f aca="false">IF(ENTRY!B241="S",ENTRY!C241,"na")</f>
        <v>0</v>
      </c>
      <c r="D241" s="87" t="str">
        <f aca="false">IF(ENTRY!B241="S",ENTRY!B241,"na")</f>
        <v>S</v>
      </c>
      <c r="E241" s="87" t="n">
        <f aca="false">IF(ENTRY!B241="S",ENTRY!D241,"na")</f>
        <v>0</v>
      </c>
      <c r="F241" s="87" t="n">
        <f aca="false">IFERROR((COUNTIF($G$3:G241,G241)-1)*0.0001+G241,"NA")</f>
        <v>0.0156</v>
      </c>
      <c r="G241" s="87" t="n">
        <f aca="false">IF(ENTRY!B241="S",ENTRY!BJ241,"na")</f>
        <v>0</v>
      </c>
      <c r="H241" s="88" t="n">
        <f aca="false">IF(ENTRY!B241="S",ENTRY!BK241,"na")</f>
        <v>0</v>
      </c>
    </row>
    <row r="242" customFormat="false" ht="15" hidden="false" customHeight="false" outlineLevel="0" collapsed="false">
      <c r="B242" s="87" t="n">
        <f aca="false">IF(ENTRY!B242="S",ENTRY!A242,"na")</f>
        <v>240</v>
      </c>
      <c r="C242" s="87" t="n">
        <f aca="false">IF(ENTRY!B242="S",ENTRY!C242,"na")</f>
        <v>0</v>
      </c>
      <c r="D242" s="87" t="str">
        <f aca="false">IF(ENTRY!B242="S",ENTRY!B242,"na")</f>
        <v>S</v>
      </c>
      <c r="E242" s="87" t="n">
        <f aca="false">IF(ENTRY!B242="S",ENTRY!D242,"na")</f>
        <v>0</v>
      </c>
      <c r="F242" s="87" t="n">
        <f aca="false">IFERROR((COUNTIF($G$3:G242,G242)-1)*0.0001+G242,"NA")</f>
        <v>0.0157</v>
      </c>
      <c r="G242" s="87" t="n">
        <f aca="false">IF(ENTRY!B242="S",ENTRY!BJ242,"na")</f>
        <v>0</v>
      </c>
      <c r="H242" s="88" t="n">
        <f aca="false">IF(ENTRY!B242="S",ENTRY!BK242,"na")</f>
        <v>0</v>
      </c>
    </row>
    <row r="243" customFormat="false" ht="15" hidden="false" customHeight="false" outlineLevel="0" collapsed="false">
      <c r="B243" s="87" t="n">
        <f aca="false">IF(ENTRY!B243="S",ENTRY!A243,"na")</f>
        <v>241</v>
      </c>
      <c r="C243" s="87" t="n">
        <f aca="false">IF(ENTRY!B243="S",ENTRY!C243,"na")</f>
        <v>0</v>
      </c>
      <c r="D243" s="87" t="str">
        <f aca="false">IF(ENTRY!B243="S",ENTRY!B243,"na")</f>
        <v>S</v>
      </c>
      <c r="E243" s="87" t="n">
        <f aca="false">IF(ENTRY!B243="S",ENTRY!D243,"na")</f>
        <v>0</v>
      </c>
      <c r="F243" s="87" t="n">
        <f aca="false">IFERROR((COUNTIF($G$3:G243,G243)-1)*0.0001+G243,"NA")</f>
        <v>0.0158</v>
      </c>
      <c r="G243" s="87" t="n">
        <f aca="false">IF(ENTRY!B243="S",ENTRY!BJ243,"na")</f>
        <v>0</v>
      </c>
      <c r="H243" s="88" t="n">
        <f aca="false">IF(ENTRY!B243="S",ENTRY!BK243,"na")</f>
        <v>0</v>
      </c>
    </row>
    <row r="244" customFormat="false" ht="15" hidden="false" customHeight="false" outlineLevel="0" collapsed="false">
      <c r="B244" s="87" t="n">
        <f aca="false">IF(ENTRY!B244="S",ENTRY!A244,"na")</f>
        <v>242</v>
      </c>
      <c r="C244" s="87" t="n">
        <f aca="false">IF(ENTRY!B244="S",ENTRY!C244,"na")</f>
        <v>0</v>
      </c>
      <c r="D244" s="87" t="str">
        <f aca="false">IF(ENTRY!B244="S",ENTRY!B244,"na")</f>
        <v>S</v>
      </c>
      <c r="E244" s="87" t="n">
        <f aca="false">IF(ENTRY!B244="S",ENTRY!D244,"na")</f>
        <v>0</v>
      </c>
      <c r="F244" s="87" t="n">
        <f aca="false">IFERROR((COUNTIF($G$3:G244,G244)-1)*0.0001+G244,"NA")</f>
        <v>0.0159</v>
      </c>
      <c r="G244" s="87" t="n">
        <f aca="false">IF(ENTRY!B244="S",ENTRY!BJ244,"na")</f>
        <v>0</v>
      </c>
      <c r="H244" s="88" t="n">
        <f aca="false">IF(ENTRY!B244="S",ENTRY!BK244,"na")</f>
        <v>0</v>
      </c>
    </row>
    <row r="245" customFormat="false" ht="15" hidden="false" customHeight="false" outlineLevel="0" collapsed="false">
      <c r="B245" s="87" t="n">
        <f aca="false">IF(ENTRY!B245="S",ENTRY!A245,"na")</f>
        <v>243</v>
      </c>
      <c r="C245" s="87" t="n">
        <f aca="false">IF(ENTRY!B245="S",ENTRY!C245,"na")</f>
        <v>0</v>
      </c>
      <c r="D245" s="87" t="str">
        <f aca="false">IF(ENTRY!B245="S",ENTRY!B245,"na")</f>
        <v>S</v>
      </c>
      <c r="E245" s="87" t="n">
        <f aca="false">IF(ENTRY!B245="S",ENTRY!D245,"na")</f>
        <v>0</v>
      </c>
      <c r="F245" s="87" t="n">
        <f aca="false">IFERROR((COUNTIF($G$3:G245,G245)-1)*0.0001+G245,"NA")</f>
        <v>0.016</v>
      </c>
      <c r="G245" s="87" t="n">
        <f aca="false">IF(ENTRY!B245="S",ENTRY!BJ245,"na")</f>
        <v>0</v>
      </c>
      <c r="H245" s="88" t="n">
        <f aca="false">IF(ENTRY!B245="S",ENTRY!BK245,"na")</f>
        <v>0</v>
      </c>
    </row>
    <row r="246" customFormat="false" ht="15" hidden="false" customHeight="false" outlineLevel="0" collapsed="false">
      <c r="B246" s="87" t="n">
        <f aca="false">IF(ENTRY!B246="S",ENTRY!A246,"na")</f>
        <v>244</v>
      </c>
      <c r="C246" s="87" t="n">
        <f aca="false">IF(ENTRY!B246="S",ENTRY!C246,"na")</f>
        <v>0</v>
      </c>
      <c r="D246" s="87" t="str">
        <f aca="false">IF(ENTRY!B246="S",ENTRY!B246,"na")</f>
        <v>S</v>
      </c>
      <c r="E246" s="87" t="n">
        <f aca="false">IF(ENTRY!B246="S",ENTRY!D246,"na")</f>
        <v>0</v>
      </c>
      <c r="F246" s="87" t="n">
        <f aca="false">IFERROR((COUNTIF($G$3:G246,G246)-1)*0.0001+G246,"NA")</f>
        <v>0.0161</v>
      </c>
      <c r="G246" s="87" t="n">
        <f aca="false">IF(ENTRY!B246="S",ENTRY!BJ246,"na")</f>
        <v>0</v>
      </c>
      <c r="H246" s="88" t="n">
        <f aca="false">IF(ENTRY!B246="S",ENTRY!BK246,"na")</f>
        <v>0</v>
      </c>
    </row>
    <row r="247" customFormat="false" ht="15" hidden="false" customHeight="false" outlineLevel="0" collapsed="false">
      <c r="B247" s="87" t="n">
        <f aca="false">IF(ENTRY!B247="S",ENTRY!A247,"na")</f>
        <v>245</v>
      </c>
      <c r="C247" s="87" t="n">
        <f aca="false">IF(ENTRY!B247="S",ENTRY!C247,"na")</f>
        <v>0</v>
      </c>
      <c r="D247" s="87" t="str">
        <f aca="false">IF(ENTRY!B247="S",ENTRY!B247,"na")</f>
        <v>S</v>
      </c>
      <c r="E247" s="87" t="n">
        <f aca="false">IF(ENTRY!B247="S",ENTRY!D247,"na")</f>
        <v>0</v>
      </c>
      <c r="F247" s="87" t="n">
        <f aca="false">IFERROR((COUNTIF($G$3:G247,G247)-1)*0.0001+G247,"NA")</f>
        <v>0.0162</v>
      </c>
      <c r="G247" s="87" t="n">
        <f aca="false">IF(ENTRY!B247="S",ENTRY!BJ247,"na")</f>
        <v>0</v>
      </c>
      <c r="H247" s="88" t="n">
        <f aca="false">IF(ENTRY!B247="S",ENTRY!BK247,"na")</f>
        <v>0</v>
      </c>
    </row>
    <row r="248" customFormat="false" ht="15" hidden="false" customHeight="false" outlineLevel="0" collapsed="false">
      <c r="B248" s="87" t="n">
        <f aca="false">IF(ENTRY!B248="S",ENTRY!A248,"na")</f>
        <v>246</v>
      </c>
      <c r="C248" s="87" t="n">
        <f aca="false">IF(ENTRY!B248="S",ENTRY!C248,"na")</f>
        <v>0</v>
      </c>
      <c r="D248" s="87" t="str">
        <f aca="false">IF(ENTRY!B248="S",ENTRY!B248,"na")</f>
        <v>S</v>
      </c>
      <c r="E248" s="87" t="n">
        <f aca="false">IF(ENTRY!B248="S",ENTRY!D248,"na")</f>
        <v>0</v>
      </c>
      <c r="F248" s="87" t="n">
        <f aca="false">IFERROR((COUNTIF($G$3:G248,G248)-1)*0.0001+G248,"NA")</f>
        <v>0.0163</v>
      </c>
      <c r="G248" s="87" t="n">
        <f aca="false">IF(ENTRY!B248="S",ENTRY!BJ248,"na")</f>
        <v>0</v>
      </c>
      <c r="H248" s="88" t="n">
        <f aca="false">IF(ENTRY!B248="S",ENTRY!BK248,"na")</f>
        <v>0</v>
      </c>
    </row>
    <row r="249" customFormat="false" ht="15" hidden="false" customHeight="false" outlineLevel="0" collapsed="false">
      <c r="B249" s="87" t="n">
        <f aca="false">IF(ENTRY!B249="S",ENTRY!A249,"na")</f>
        <v>247</v>
      </c>
      <c r="C249" s="87" t="n">
        <f aca="false">IF(ENTRY!B249="S",ENTRY!C249,"na")</f>
        <v>0</v>
      </c>
      <c r="D249" s="87" t="str">
        <f aca="false">IF(ENTRY!B249="S",ENTRY!B249,"na")</f>
        <v>S</v>
      </c>
      <c r="E249" s="87" t="n">
        <f aca="false">IF(ENTRY!B249="S",ENTRY!D249,"na")</f>
        <v>0</v>
      </c>
      <c r="F249" s="87" t="n">
        <f aca="false">IFERROR((COUNTIF($G$3:G249,G249)-1)*0.0001+G249,"NA")</f>
        <v>0.0164</v>
      </c>
      <c r="G249" s="87" t="n">
        <f aca="false">IF(ENTRY!B249="S",ENTRY!BJ249,"na")</f>
        <v>0</v>
      </c>
      <c r="H249" s="88" t="n">
        <f aca="false">IF(ENTRY!B249="S",ENTRY!BK249,"na")</f>
        <v>0</v>
      </c>
    </row>
    <row r="250" customFormat="false" ht="15" hidden="false" customHeight="false" outlineLevel="0" collapsed="false">
      <c r="B250" s="87" t="n">
        <f aca="false">IF(ENTRY!B250="S",ENTRY!A250,"na")</f>
        <v>248</v>
      </c>
      <c r="C250" s="87" t="n">
        <f aca="false">IF(ENTRY!B250="S",ENTRY!C250,"na")</f>
        <v>0</v>
      </c>
      <c r="D250" s="87" t="str">
        <f aca="false">IF(ENTRY!B250="S",ENTRY!B250,"na")</f>
        <v>S</v>
      </c>
      <c r="E250" s="87" t="n">
        <f aca="false">IF(ENTRY!B250="S",ENTRY!D250,"na")</f>
        <v>0</v>
      </c>
      <c r="F250" s="87" t="n">
        <f aca="false">IFERROR((COUNTIF($G$3:G250,G250)-1)*0.0001+G250,"NA")</f>
        <v>0.0165</v>
      </c>
      <c r="G250" s="87" t="n">
        <f aca="false">IF(ENTRY!B250="S",ENTRY!BJ250,"na")</f>
        <v>0</v>
      </c>
      <c r="H250" s="88" t="n">
        <f aca="false">IF(ENTRY!B250="S",ENTRY!BK250,"na")</f>
        <v>0</v>
      </c>
    </row>
    <row r="251" customFormat="false" ht="15" hidden="false" customHeight="false" outlineLevel="0" collapsed="false">
      <c r="B251" s="87" t="n">
        <f aca="false">IF(ENTRY!B251="S",ENTRY!A251,"na")</f>
        <v>249</v>
      </c>
      <c r="C251" s="87" t="n">
        <f aca="false">IF(ENTRY!B251="S",ENTRY!C251,"na")</f>
        <v>0</v>
      </c>
      <c r="D251" s="87" t="str">
        <f aca="false">IF(ENTRY!B251="S",ENTRY!B251,"na")</f>
        <v>S</v>
      </c>
      <c r="E251" s="87" t="n">
        <f aca="false">IF(ENTRY!B251="S",ENTRY!D251,"na")</f>
        <v>0</v>
      </c>
      <c r="F251" s="87" t="n">
        <f aca="false">IFERROR((COUNTIF($G$3:G251,G251)-1)*0.0001+G251,"NA")</f>
        <v>0.0166</v>
      </c>
      <c r="G251" s="87" t="n">
        <f aca="false">IF(ENTRY!B251="S",ENTRY!BJ251,"na")</f>
        <v>0</v>
      </c>
      <c r="H251" s="88" t="n">
        <f aca="false">IF(ENTRY!B251="S",ENTRY!BK251,"na")</f>
        <v>0</v>
      </c>
    </row>
    <row r="252" customFormat="false" ht="15" hidden="false" customHeight="false" outlineLevel="0" collapsed="false">
      <c r="B252" s="87" t="n">
        <f aca="false">IF(ENTRY!B252="S",ENTRY!A252,"na")</f>
        <v>250</v>
      </c>
      <c r="C252" s="87" t="n">
        <f aca="false">IF(ENTRY!B252="S",ENTRY!C252,"na")</f>
        <v>0</v>
      </c>
      <c r="D252" s="87" t="str">
        <f aca="false">IF(ENTRY!B252="S",ENTRY!B252,"na")</f>
        <v>S</v>
      </c>
      <c r="E252" s="87" t="n">
        <f aca="false">IF(ENTRY!B252="S",ENTRY!D252,"na")</f>
        <v>0</v>
      </c>
      <c r="F252" s="87" t="n">
        <f aca="false">IFERROR((COUNTIF($G$3:G252,G252)-1)*0.0001+G252,"NA")</f>
        <v>0.0167</v>
      </c>
      <c r="G252" s="87" t="n">
        <f aca="false">IF(ENTRY!B252="S",ENTRY!BJ252,"na")</f>
        <v>0</v>
      </c>
      <c r="H252" s="88" t="n">
        <f aca="false">IF(ENTRY!B252="S",ENTRY!BK252,"na")</f>
        <v>0</v>
      </c>
    </row>
    <row r="253" customFormat="false" ht="15" hidden="false" customHeight="false" outlineLevel="0" collapsed="false">
      <c r="B253" s="87" t="n">
        <f aca="false">IF(ENTRY!B253="S",ENTRY!A253,"na")</f>
        <v>251</v>
      </c>
      <c r="C253" s="87" t="n">
        <f aca="false">IF(ENTRY!B253="S",ENTRY!C253,"na")</f>
        <v>0</v>
      </c>
      <c r="D253" s="87" t="str">
        <f aca="false">IF(ENTRY!B253="S",ENTRY!B253,"na")</f>
        <v>S</v>
      </c>
      <c r="E253" s="87" t="n">
        <f aca="false">IF(ENTRY!B253="S",ENTRY!D253,"na")</f>
        <v>0</v>
      </c>
      <c r="F253" s="87" t="n">
        <f aca="false">IFERROR((COUNTIF($G$3:G253,G253)-1)*0.0001+G253,"NA")</f>
        <v>0.0168</v>
      </c>
      <c r="G253" s="87" t="n">
        <f aca="false">IF(ENTRY!B253="S",ENTRY!BJ253,"na")</f>
        <v>0</v>
      </c>
      <c r="H253" s="88" t="n">
        <f aca="false">IF(ENTRY!B253="S",ENTRY!BK253,"na")</f>
        <v>0</v>
      </c>
    </row>
    <row r="254" customFormat="false" ht="15" hidden="false" customHeight="false" outlineLevel="0" collapsed="false">
      <c r="B254" s="87" t="n">
        <f aca="false">IF(ENTRY!B254="S",ENTRY!A254,"na")</f>
        <v>252</v>
      </c>
      <c r="C254" s="87" t="n">
        <f aca="false">IF(ENTRY!B254="S",ENTRY!C254,"na")</f>
        <v>0</v>
      </c>
      <c r="D254" s="87" t="str">
        <f aca="false">IF(ENTRY!B254="S",ENTRY!B254,"na")</f>
        <v>S</v>
      </c>
      <c r="E254" s="87" t="n">
        <f aca="false">IF(ENTRY!B254="S",ENTRY!D254,"na")</f>
        <v>0</v>
      </c>
      <c r="F254" s="87" t="n">
        <f aca="false">IFERROR((COUNTIF($G$3:G254,G254)-1)*0.0001+G254,"NA")</f>
        <v>0.0169</v>
      </c>
      <c r="G254" s="87" t="n">
        <f aca="false">IF(ENTRY!B254="S",ENTRY!BJ254,"na")</f>
        <v>0</v>
      </c>
      <c r="H254" s="88" t="n">
        <f aca="false">IF(ENTRY!B254="S",ENTRY!BK254,"na")</f>
        <v>0</v>
      </c>
    </row>
    <row r="255" customFormat="false" ht="15" hidden="false" customHeight="false" outlineLevel="0" collapsed="false">
      <c r="B255" s="87" t="n">
        <f aca="false">IF(ENTRY!B255="S",ENTRY!A255,"na")</f>
        <v>253</v>
      </c>
      <c r="C255" s="87" t="n">
        <f aca="false">IF(ENTRY!B255="S",ENTRY!C255,"na")</f>
        <v>0</v>
      </c>
      <c r="D255" s="87" t="str">
        <f aca="false">IF(ENTRY!B255="S",ENTRY!B255,"na")</f>
        <v>S</v>
      </c>
      <c r="E255" s="87" t="n">
        <f aca="false">IF(ENTRY!B255="S",ENTRY!D255,"na")</f>
        <v>0</v>
      </c>
      <c r="F255" s="87" t="n">
        <f aca="false">IFERROR((COUNTIF($G$3:G255,G255)-1)*0.0001+G255,"NA")</f>
        <v>0.017</v>
      </c>
      <c r="G255" s="87" t="n">
        <f aca="false">IF(ENTRY!B255="S",ENTRY!BJ255,"na")</f>
        <v>0</v>
      </c>
      <c r="H255" s="88" t="n">
        <f aca="false">IF(ENTRY!B255="S",ENTRY!BK255,"na")</f>
        <v>0</v>
      </c>
    </row>
    <row r="256" customFormat="false" ht="15" hidden="false" customHeight="false" outlineLevel="0" collapsed="false">
      <c r="B256" s="87" t="n">
        <f aca="false">IF(ENTRY!B256="S",ENTRY!A256,"na")</f>
        <v>254</v>
      </c>
      <c r="C256" s="87" t="n">
        <f aca="false">IF(ENTRY!B256="S",ENTRY!C256,"na")</f>
        <v>0</v>
      </c>
      <c r="D256" s="87" t="str">
        <f aca="false">IF(ENTRY!B256="S",ENTRY!B256,"na")</f>
        <v>S</v>
      </c>
      <c r="E256" s="87" t="n">
        <f aca="false">IF(ENTRY!B256="S",ENTRY!D256,"na")</f>
        <v>0</v>
      </c>
      <c r="F256" s="87" t="n">
        <f aca="false">IFERROR((COUNTIF($G$3:G256,G256)-1)*0.0001+G256,"NA")</f>
        <v>0.0171</v>
      </c>
      <c r="G256" s="87" t="n">
        <f aca="false">IF(ENTRY!B256="S",ENTRY!BJ256,"na")</f>
        <v>0</v>
      </c>
      <c r="H256" s="88" t="n">
        <f aca="false">IF(ENTRY!B256="S",ENTRY!BK256,"na")</f>
        <v>0</v>
      </c>
    </row>
    <row r="257" customFormat="false" ht="15" hidden="false" customHeight="false" outlineLevel="0" collapsed="false">
      <c r="B257" s="87" t="n">
        <f aca="false">IF(ENTRY!B257="S",ENTRY!A257,"na")</f>
        <v>255</v>
      </c>
      <c r="C257" s="87" t="n">
        <f aca="false">IF(ENTRY!B257="S",ENTRY!C257,"na")</f>
        <v>0</v>
      </c>
      <c r="D257" s="87" t="str">
        <f aca="false">IF(ENTRY!B257="S",ENTRY!B257,"na")</f>
        <v>S</v>
      </c>
      <c r="E257" s="87" t="n">
        <f aca="false">IF(ENTRY!B257="S",ENTRY!D257,"na")</f>
        <v>0</v>
      </c>
      <c r="F257" s="87" t="n">
        <f aca="false">IFERROR((COUNTIF($G$3:G257,G257)-1)*0.0001+G257,"NA")</f>
        <v>0.0172</v>
      </c>
      <c r="G257" s="87" t="n">
        <f aca="false">IF(ENTRY!B257="S",ENTRY!BJ257,"na")</f>
        <v>0</v>
      </c>
      <c r="H257" s="88" t="n">
        <f aca="false">IF(ENTRY!B257="S",ENTRY!BK257,"na")</f>
        <v>0</v>
      </c>
    </row>
    <row r="258" customFormat="false" ht="15" hidden="false" customHeight="false" outlineLevel="0" collapsed="false">
      <c r="B258" s="87" t="n">
        <f aca="false">IF(ENTRY!B258="S",ENTRY!A258,"na")</f>
        <v>256</v>
      </c>
      <c r="C258" s="87" t="n">
        <f aca="false">IF(ENTRY!B258="S",ENTRY!C258,"na")</f>
        <v>0</v>
      </c>
      <c r="D258" s="87" t="str">
        <f aca="false">IF(ENTRY!B258="S",ENTRY!B258,"na")</f>
        <v>S</v>
      </c>
      <c r="E258" s="87" t="n">
        <f aca="false">IF(ENTRY!B258="S",ENTRY!D258,"na")</f>
        <v>0</v>
      </c>
      <c r="F258" s="87" t="n">
        <f aca="false">IFERROR((COUNTIF($G$3:G258,G258)-1)*0.0001+G258,"NA")</f>
        <v>0.0173</v>
      </c>
      <c r="G258" s="87" t="n">
        <f aca="false">IF(ENTRY!B258="S",ENTRY!BJ258,"na")</f>
        <v>0</v>
      </c>
      <c r="H258" s="88" t="n">
        <f aca="false">IF(ENTRY!B258="S",ENTRY!BK258,"na")</f>
        <v>0</v>
      </c>
    </row>
    <row r="259" customFormat="false" ht="15" hidden="false" customHeight="false" outlineLevel="0" collapsed="false">
      <c r="B259" s="87" t="n">
        <f aca="false">IF(ENTRY!B259="S",ENTRY!A259,"na")</f>
        <v>257</v>
      </c>
      <c r="C259" s="87" t="n">
        <f aca="false">IF(ENTRY!B259="S",ENTRY!C259,"na")</f>
        <v>0</v>
      </c>
      <c r="D259" s="87" t="str">
        <f aca="false">IF(ENTRY!B259="S",ENTRY!B259,"na")</f>
        <v>S</v>
      </c>
      <c r="E259" s="87" t="n">
        <f aca="false">IF(ENTRY!B259="S",ENTRY!D259,"na")</f>
        <v>0</v>
      </c>
      <c r="F259" s="87" t="n">
        <f aca="false">IFERROR((COUNTIF($G$3:G259,G259)-1)*0.0001+G259,"NA")</f>
        <v>0.0174</v>
      </c>
      <c r="G259" s="87" t="n">
        <f aca="false">IF(ENTRY!B259="S",ENTRY!BJ259,"na")</f>
        <v>0</v>
      </c>
      <c r="H259" s="88" t="n">
        <f aca="false">IF(ENTRY!B259="S",ENTRY!BK259,"na")</f>
        <v>0</v>
      </c>
    </row>
    <row r="260" customFormat="false" ht="15" hidden="false" customHeight="false" outlineLevel="0" collapsed="false">
      <c r="B260" s="87" t="n">
        <f aca="false">IF(ENTRY!B260="S",ENTRY!A260,"na")</f>
        <v>258</v>
      </c>
      <c r="C260" s="87" t="n">
        <f aca="false">IF(ENTRY!B260="S",ENTRY!C260,"na")</f>
        <v>0</v>
      </c>
      <c r="D260" s="87" t="str">
        <f aca="false">IF(ENTRY!B260="S",ENTRY!B260,"na")</f>
        <v>S</v>
      </c>
      <c r="E260" s="87" t="n">
        <f aca="false">IF(ENTRY!B260="S",ENTRY!D260,"na")</f>
        <v>0</v>
      </c>
      <c r="F260" s="87" t="n">
        <f aca="false">IFERROR((COUNTIF($G$3:G260,G260)-1)*0.0001+G260,"NA")</f>
        <v>0.0175</v>
      </c>
      <c r="G260" s="87" t="n">
        <f aca="false">IF(ENTRY!B260="S",ENTRY!BJ260,"na")</f>
        <v>0</v>
      </c>
      <c r="H260" s="88" t="n">
        <f aca="false">IF(ENTRY!B260="S",ENTRY!BK260,"na")</f>
        <v>0</v>
      </c>
    </row>
    <row r="261" customFormat="false" ht="15" hidden="false" customHeight="false" outlineLevel="0" collapsed="false">
      <c r="B261" s="87" t="n">
        <f aca="false">IF(ENTRY!B261="S",ENTRY!A261,"na")</f>
        <v>259</v>
      </c>
      <c r="C261" s="87" t="n">
        <f aca="false">IF(ENTRY!B261="S",ENTRY!C261,"na")</f>
        <v>0</v>
      </c>
      <c r="D261" s="87" t="str">
        <f aca="false">IF(ENTRY!B261="S",ENTRY!B261,"na")</f>
        <v>S</v>
      </c>
      <c r="E261" s="87" t="n">
        <f aca="false">IF(ENTRY!B261="S",ENTRY!D261,"na")</f>
        <v>0</v>
      </c>
      <c r="F261" s="87" t="n">
        <f aca="false">IFERROR((COUNTIF($G$3:G261,G261)-1)*0.0001+G261,"NA")</f>
        <v>0.0176</v>
      </c>
      <c r="G261" s="87" t="n">
        <f aca="false">IF(ENTRY!B261="S",ENTRY!BJ261,"na")</f>
        <v>0</v>
      </c>
      <c r="H261" s="88" t="n">
        <f aca="false">IF(ENTRY!B261="S",ENTRY!BK261,"na")</f>
        <v>0</v>
      </c>
    </row>
    <row r="262" customFormat="false" ht="15" hidden="false" customHeight="false" outlineLevel="0" collapsed="false">
      <c r="B262" s="87" t="n">
        <f aca="false">IF(ENTRY!B262="S",ENTRY!A262,"na")</f>
        <v>260</v>
      </c>
      <c r="C262" s="87" t="n">
        <f aca="false">IF(ENTRY!B262="S",ENTRY!C262,"na")</f>
        <v>0</v>
      </c>
      <c r="D262" s="87" t="str">
        <f aca="false">IF(ENTRY!B262="S",ENTRY!B262,"na")</f>
        <v>S</v>
      </c>
      <c r="E262" s="87" t="n">
        <f aca="false">IF(ENTRY!B262="S",ENTRY!D262,"na")</f>
        <v>0</v>
      </c>
      <c r="F262" s="87" t="n">
        <f aca="false">IFERROR((COUNTIF($G$3:G262,G262)-1)*0.0001+G262,"NA")</f>
        <v>0.0177</v>
      </c>
      <c r="G262" s="87" t="n">
        <f aca="false">IF(ENTRY!B262="S",ENTRY!BJ262,"na")</f>
        <v>0</v>
      </c>
      <c r="H262" s="88" t="n">
        <f aca="false">IF(ENTRY!B262="S",ENTRY!BK262,"na")</f>
        <v>0</v>
      </c>
    </row>
    <row r="263" customFormat="false" ht="15" hidden="false" customHeight="false" outlineLevel="0" collapsed="false">
      <c r="B263" s="87" t="n">
        <f aca="false">IF(ENTRY!B263="S",ENTRY!A263,"na")</f>
        <v>261</v>
      </c>
      <c r="C263" s="87" t="n">
        <f aca="false">IF(ENTRY!B263="S",ENTRY!C263,"na")</f>
        <v>0</v>
      </c>
      <c r="D263" s="87" t="str">
        <f aca="false">IF(ENTRY!B263="S",ENTRY!B263,"na")</f>
        <v>S</v>
      </c>
      <c r="E263" s="87" t="n">
        <f aca="false">IF(ENTRY!B263="S",ENTRY!D263,"na")</f>
        <v>0</v>
      </c>
      <c r="F263" s="87" t="n">
        <f aca="false">IFERROR((COUNTIF($G$3:G263,G263)-1)*0.0001+G263,"NA")</f>
        <v>0.0178</v>
      </c>
      <c r="G263" s="87" t="n">
        <f aca="false">IF(ENTRY!B263="S",ENTRY!BJ263,"na")</f>
        <v>0</v>
      </c>
      <c r="H263" s="88" t="n">
        <f aca="false">IF(ENTRY!B263="S",ENTRY!BK263,"na")</f>
        <v>0</v>
      </c>
    </row>
    <row r="264" customFormat="false" ht="15" hidden="false" customHeight="false" outlineLevel="0" collapsed="false">
      <c r="B264" s="87" t="n">
        <f aca="false">IF(ENTRY!B264="S",ENTRY!A264,"na")</f>
        <v>262</v>
      </c>
      <c r="C264" s="87" t="n">
        <f aca="false">IF(ENTRY!B264="S",ENTRY!C264,"na")</f>
        <v>0</v>
      </c>
      <c r="D264" s="87" t="str">
        <f aca="false">IF(ENTRY!B264="S",ENTRY!B264,"na")</f>
        <v>S</v>
      </c>
      <c r="E264" s="87" t="n">
        <f aca="false">IF(ENTRY!B264="S",ENTRY!D264,"na")</f>
        <v>0</v>
      </c>
      <c r="F264" s="87" t="n">
        <f aca="false">IFERROR((COUNTIF($G$3:G264,G264)-1)*0.0001+G264,"NA")</f>
        <v>0.0179</v>
      </c>
      <c r="G264" s="87" t="n">
        <f aca="false">IF(ENTRY!B264="S",ENTRY!BJ264,"na")</f>
        <v>0</v>
      </c>
      <c r="H264" s="88" t="n">
        <f aca="false">IF(ENTRY!B264="S",ENTRY!BK264,"na")</f>
        <v>0</v>
      </c>
    </row>
    <row r="265" customFormat="false" ht="15" hidden="false" customHeight="false" outlineLevel="0" collapsed="false">
      <c r="B265" s="87" t="n">
        <f aca="false">IF(ENTRY!B265="S",ENTRY!A265,"na")</f>
        <v>263</v>
      </c>
      <c r="C265" s="87" t="n">
        <f aca="false">IF(ENTRY!B265="S",ENTRY!C265,"na")</f>
        <v>0</v>
      </c>
      <c r="D265" s="87" t="str">
        <f aca="false">IF(ENTRY!B265="S",ENTRY!B265,"na")</f>
        <v>S</v>
      </c>
      <c r="E265" s="87" t="n">
        <f aca="false">IF(ENTRY!B265="S",ENTRY!D265,"na")</f>
        <v>0</v>
      </c>
      <c r="F265" s="87" t="n">
        <f aca="false">IFERROR((COUNTIF($G$3:G265,G265)-1)*0.0001+G265,"NA")</f>
        <v>0.018</v>
      </c>
      <c r="G265" s="87" t="n">
        <f aca="false">IF(ENTRY!B265="S",ENTRY!BJ265,"na")</f>
        <v>0</v>
      </c>
      <c r="H265" s="88" t="n">
        <f aca="false">IF(ENTRY!B265="S",ENTRY!BK265,"na")</f>
        <v>0</v>
      </c>
    </row>
    <row r="266" customFormat="false" ht="15" hidden="false" customHeight="false" outlineLevel="0" collapsed="false">
      <c r="B266" s="87" t="n">
        <f aca="false">IF(ENTRY!B266="S",ENTRY!A266,"na")</f>
        <v>264</v>
      </c>
      <c r="C266" s="87" t="n">
        <f aca="false">IF(ENTRY!B266="S",ENTRY!C266,"na")</f>
        <v>0</v>
      </c>
      <c r="D266" s="87" t="str">
        <f aca="false">IF(ENTRY!B266="S",ENTRY!B266,"na")</f>
        <v>S</v>
      </c>
      <c r="E266" s="87" t="n">
        <f aca="false">IF(ENTRY!B266="S",ENTRY!D266,"na")</f>
        <v>0</v>
      </c>
      <c r="F266" s="87" t="n">
        <f aca="false">IFERROR((COUNTIF($G$3:G266,G266)-1)*0.0001+G266,"NA")</f>
        <v>0.0181</v>
      </c>
      <c r="G266" s="87" t="n">
        <f aca="false">IF(ENTRY!B266="S",ENTRY!BJ266,"na")</f>
        <v>0</v>
      </c>
      <c r="H266" s="88" t="n">
        <f aca="false">IF(ENTRY!B266="S",ENTRY!BK266,"na")</f>
        <v>0</v>
      </c>
    </row>
    <row r="267" customFormat="false" ht="15" hidden="false" customHeight="false" outlineLevel="0" collapsed="false">
      <c r="B267" s="87" t="n">
        <f aca="false">IF(ENTRY!B267="S",ENTRY!A267,"na")</f>
        <v>265</v>
      </c>
      <c r="C267" s="87" t="n">
        <f aca="false">IF(ENTRY!B267="S",ENTRY!C267,"na")</f>
        <v>0</v>
      </c>
      <c r="D267" s="87" t="str">
        <f aca="false">IF(ENTRY!B267="S",ENTRY!B267,"na")</f>
        <v>S</v>
      </c>
      <c r="E267" s="87" t="n">
        <f aca="false">IF(ENTRY!B267="S",ENTRY!D267,"na")</f>
        <v>0</v>
      </c>
      <c r="F267" s="87" t="n">
        <f aca="false">IFERROR((COUNTIF($G$3:G267,G267)-1)*0.0001+G267,"NA")</f>
        <v>0.0182</v>
      </c>
      <c r="G267" s="87" t="n">
        <f aca="false">IF(ENTRY!B267="S",ENTRY!BJ267,"na")</f>
        <v>0</v>
      </c>
      <c r="H267" s="88" t="n">
        <f aca="false">IF(ENTRY!B267="S",ENTRY!BK267,"na")</f>
        <v>0</v>
      </c>
    </row>
    <row r="268" customFormat="false" ht="15" hidden="false" customHeight="false" outlineLevel="0" collapsed="false">
      <c r="B268" s="87" t="n">
        <f aca="false">IF(ENTRY!B268="S",ENTRY!A268,"na")</f>
        <v>266</v>
      </c>
      <c r="C268" s="87" t="n">
        <f aca="false">IF(ENTRY!B268="S",ENTRY!C268,"na")</f>
        <v>0</v>
      </c>
      <c r="D268" s="87" t="str">
        <f aca="false">IF(ENTRY!B268="S",ENTRY!B268,"na")</f>
        <v>S</v>
      </c>
      <c r="E268" s="87" t="n">
        <f aca="false">IF(ENTRY!B268="S",ENTRY!D268,"na")</f>
        <v>0</v>
      </c>
      <c r="F268" s="87" t="n">
        <f aca="false">IFERROR((COUNTIF($G$3:G268,G268)-1)*0.0001+G268,"NA")</f>
        <v>0.0183</v>
      </c>
      <c r="G268" s="87" t="n">
        <f aca="false">IF(ENTRY!B268="S",ENTRY!BJ268,"na")</f>
        <v>0</v>
      </c>
      <c r="H268" s="88" t="n">
        <f aca="false">IF(ENTRY!B268="S",ENTRY!BK268,"na")</f>
        <v>0</v>
      </c>
    </row>
    <row r="269" customFormat="false" ht="15" hidden="false" customHeight="false" outlineLevel="0" collapsed="false">
      <c r="B269" s="87" t="n">
        <f aca="false">IF(ENTRY!B269="S",ENTRY!A269,"na")</f>
        <v>267</v>
      </c>
      <c r="C269" s="87" t="n">
        <f aca="false">IF(ENTRY!B269="S",ENTRY!C269,"na")</f>
        <v>0</v>
      </c>
      <c r="D269" s="87" t="str">
        <f aca="false">IF(ENTRY!B269="S",ENTRY!B269,"na")</f>
        <v>S</v>
      </c>
      <c r="E269" s="87" t="n">
        <f aca="false">IF(ENTRY!B269="S",ENTRY!D269,"na")</f>
        <v>0</v>
      </c>
      <c r="F269" s="87" t="n">
        <f aca="false">IFERROR((COUNTIF($G$3:G269,G269)-1)*0.0001+G269,"NA")</f>
        <v>0.0184</v>
      </c>
      <c r="G269" s="87" t="n">
        <f aca="false">IF(ENTRY!B269="S",ENTRY!BJ269,"na")</f>
        <v>0</v>
      </c>
      <c r="H269" s="88" t="n">
        <f aca="false">IF(ENTRY!B269="S",ENTRY!BK269,"na")</f>
        <v>0</v>
      </c>
    </row>
    <row r="270" customFormat="false" ht="15" hidden="false" customHeight="false" outlineLevel="0" collapsed="false">
      <c r="B270" s="87" t="n">
        <f aca="false">IF(ENTRY!B270="S",ENTRY!A270,"na")</f>
        <v>268</v>
      </c>
      <c r="C270" s="87" t="n">
        <f aca="false">IF(ENTRY!B270="S",ENTRY!C270,"na")</f>
        <v>0</v>
      </c>
      <c r="D270" s="87" t="str">
        <f aca="false">IF(ENTRY!B270="S",ENTRY!B270,"na")</f>
        <v>S</v>
      </c>
      <c r="E270" s="87" t="n">
        <f aca="false">IF(ENTRY!B270="S",ENTRY!D270,"na")</f>
        <v>0</v>
      </c>
      <c r="F270" s="87" t="n">
        <f aca="false">IFERROR((COUNTIF($G$3:G270,G270)-1)*0.0001+G270,"NA")</f>
        <v>0.0185</v>
      </c>
      <c r="G270" s="87" t="n">
        <f aca="false">IF(ENTRY!B270="S",ENTRY!BJ270,"na")</f>
        <v>0</v>
      </c>
      <c r="H270" s="88" t="n">
        <f aca="false">IF(ENTRY!B270="S",ENTRY!BK270,"na")</f>
        <v>0</v>
      </c>
    </row>
    <row r="271" customFormat="false" ht="15" hidden="false" customHeight="false" outlineLevel="0" collapsed="false">
      <c r="B271" s="87" t="n">
        <f aca="false">IF(ENTRY!B271="S",ENTRY!A271,"na")</f>
        <v>269</v>
      </c>
      <c r="C271" s="87" t="n">
        <f aca="false">IF(ENTRY!B271="S",ENTRY!C271,"na")</f>
        <v>0</v>
      </c>
      <c r="D271" s="87" t="str">
        <f aca="false">IF(ENTRY!B271="S",ENTRY!B271,"na")</f>
        <v>S</v>
      </c>
      <c r="E271" s="87" t="n">
        <f aca="false">IF(ENTRY!B271="S",ENTRY!D271,"na")</f>
        <v>0</v>
      </c>
      <c r="F271" s="87" t="n">
        <f aca="false">IFERROR((COUNTIF($G$3:G271,G271)-1)*0.0001+G271,"NA")</f>
        <v>0.0186</v>
      </c>
      <c r="G271" s="87" t="n">
        <f aca="false">IF(ENTRY!B271="S",ENTRY!BJ271,"na")</f>
        <v>0</v>
      </c>
      <c r="H271" s="88" t="n">
        <f aca="false">IF(ENTRY!B271="S",ENTRY!BK271,"na")</f>
        <v>0</v>
      </c>
    </row>
    <row r="272" customFormat="false" ht="15" hidden="false" customHeight="false" outlineLevel="0" collapsed="false">
      <c r="B272" s="87" t="n">
        <f aca="false">IF(ENTRY!B272="S",ENTRY!A272,"na")</f>
        <v>270</v>
      </c>
      <c r="C272" s="87" t="n">
        <f aca="false">IF(ENTRY!B272="S",ENTRY!C272,"na")</f>
        <v>0</v>
      </c>
      <c r="D272" s="87" t="str">
        <f aca="false">IF(ENTRY!B272="S",ENTRY!B272,"na")</f>
        <v>S</v>
      </c>
      <c r="E272" s="87" t="n">
        <f aca="false">IF(ENTRY!B272="S",ENTRY!D272,"na")</f>
        <v>0</v>
      </c>
      <c r="F272" s="87" t="n">
        <f aca="false">IFERROR((COUNTIF($G$3:G272,G272)-1)*0.0001+G272,"NA")</f>
        <v>0.0187</v>
      </c>
      <c r="G272" s="87" t="n">
        <f aca="false">IF(ENTRY!B272="S",ENTRY!BJ272,"na")</f>
        <v>0</v>
      </c>
      <c r="H272" s="88" t="n">
        <f aca="false">IF(ENTRY!B272="S",ENTRY!BK272,"na")</f>
        <v>0</v>
      </c>
    </row>
    <row r="273" customFormat="false" ht="15" hidden="false" customHeight="false" outlineLevel="0" collapsed="false">
      <c r="B273" s="87" t="n">
        <f aca="false">IF(ENTRY!B273="S",ENTRY!A273,"na")</f>
        <v>271</v>
      </c>
      <c r="C273" s="87" t="n">
        <f aca="false">IF(ENTRY!B273="S",ENTRY!C273,"na")</f>
        <v>0</v>
      </c>
      <c r="D273" s="87" t="str">
        <f aca="false">IF(ENTRY!B273="S",ENTRY!B273,"na")</f>
        <v>S</v>
      </c>
      <c r="E273" s="87" t="n">
        <f aca="false">IF(ENTRY!B273="S",ENTRY!D273,"na")</f>
        <v>0</v>
      </c>
      <c r="F273" s="87" t="n">
        <f aca="false">IFERROR((COUNTIF($G$3:G273,G273)-1)*0.0001+G273,"NA")</f>
        <v>0.0188</v>
      </c>
      <c r="G273" s="87" t="n">
        <f aca="false">IF(ENTRY!B273="S",ENTRY!BJ273,"na")</f>
        <v>0</v>
      </c>
      <c r="H273" s="88" t="n">
        <f aca="false">IF(ENTRY!B273="S",ENTRY!BK273,"na")</f>
        <v>0</v>
      </c>
    </row>
    <row r="274" customFormat="false" ht="15" hidden="false" customHeight="false" outlineLevel="0" collapsed="false">
      <c r="B274" s="87" t="n">
        <f aca="false">IF(ENTRY!B274="S",ENTRY!A274,"na")</f>
        <v>272</v>
      </c>
      <c r="C274" s="87" t="n">
        <f aca="false">IF(ENTRY!B274="S",ENTRY!C274,"na")</f>
        <v>0</v>
      </c>
      <c r="D274" s="87" t="str">
        <f aca="false">IF(ENTRY!B274="S",ENTRY!B274,"na")</f>
        <v>S</v>
      </c>
      <c r="E274" s="87" t="n">
        <f aca="false">IF(ENTRY!B274="S",ENTRY!D274,"na")</f>
        <v>0</v>
      </c>
      <c r="F274" s="87" t="n">
        <f aca="false">IFERROR((COUNTIF($G$3:G274,G274)-1)*0.0001+G274,"NA")</f>
        <v>0.0189</v>
      </c>
      <c r="G274" s="87" t="n">
        <f aca="false">IF(ENTRY!B274="S",ENTRY!BJ274,"na")</f>
        <v>0</v>
      </c>
      <c r="H274" s="88" t="n">
        <f aca="false">IF(ENTRY!B274="S",ENTRY!BK274,"na")</f>
        <v>0</v>
      </c>
    </row>
    <row r="275" customFormat="false" ht="15" hidden="false" customHeight="false" outlineLevel="0" collapsed="false">
      <c r="B275" s="87" t="n">
        <f aca="false">IF(ENTRY!B275="S",ENTRY!A275,"na")</f>
        <v>273</v>
      </c>
      <c r="C275" s="87" t="n">
        <f aca="false">IF(ENTRY!B275="S",ENTRY!C275,"na")</f>
        <v>0</v>
      </c>
      <c r="D275" s="87" t="str">
        <f aca="false">IF(ENTRY!B275="S",ENTRY!B275,"na")</f>
        <v>S</v>
      </c>
      <c r="E275" s="87" t="n">
        <f aca="false">IF(ENTRY!B275="S",ENTRY!D275,"na")</f>
        <v>0</v>
      </c>
      <c r="F275" s="87" t="n">
        <f aca="false">IFERROR((COUNTIF($G$3:G275,G275)-1)*0.0001+G275,"NA")</f>
        <v>0.019</v>
      </c>
      <c r="G275" s="87" t="n">
        <f aca="false">IF(ENTRY!B275="S",ENTRY!BJ275,"na")</f>
        <v>0</v>
      </c>
      <c r="H275" s="88" t="n">
        <f aca="false">IF(ENTRY!B275="S",ENTRY!BK275,"na")</f>
        <v>0</v>
      </c>
    </row>
    <row r="276" customFormat="false" ht="15" hidden="false" customHeight="false" outlineLevel="0" collapsed="false">
      <c r="B276" s="87" t="n">
        <f aca="false">IF(ENTRY!B276="S",ENTRY!A276,"na")</f>
        <v>274</v>
      </c>
      <c r="C276" s="87" t="n">
        <f aca="false">IF(ENTRY!B276="S",ENTRY!C276,"na")</f>
        <v>0</v>
      </c>
      <c r="D276" s="87" t="str">
        <f aca="false">IF(ENTRY!B276="S",ENTRY!B276,"na")</f>
        <v>S</v>
      </c>
      <c r="E276" s="87" t="n">
        <f aca="false">IF(ENTRY!B276="S",ENTRY!D276,"na")</f>
        <v>0</v>
      </c>
      <c r="F276" s="87" t="n">
        <f aca="false">IFERROR((COUNTIF($G$3:G276,G276)-1)*0.0001+G276,"NA")</f>
        <v>0.0191</v>
      </c>
      <c r="G276" s="87" t="n">
        <f aca="false">IF(ENTRY!B276="S",ENTRY!BJ276,"na")</f>
        <v>0</v>
      </c>
      <c r="H276" s="88" t="n">
        <f aca="false">IF(ENTRY!B276="S",ENTRY!BK276,"na")</f>
        <v>0</v>
      </c>
    </row>
    <row r="277" customFormat="false" ht="15" hidden="false" customHeight="false" outlineLevel="0" collapsed="false">
      <c r="B277" s="87" t="n">
        <f aca="false">IF(ENTRY!B277="S",ENTRY!A277,"na")</f>
        <v>275</v>
      </c>
      <c r="C277" s="87" t="n">
        <f aca="false">IF(ENTRY!B277="S",ENTRY!C277,"na")</f>
        <v>0</v>
      </c>
      <c r="D277" s="87" t="str">
        <f aca="false">IF(ENTRY!B277="S",ENTRY!B277,"na")</f>
        <v>S</v>
      </c>
      <c r="E277" s="87" t="n">
        <f aca="false">IF(ENTRY!B277="S",ENTRY!D277,"na")</f>
        <v>0</v>
      </c>
      <c r="F277" s="87" t="n">
        <f aca="false">IFERROR((COUNTIF($G$3:G277,G277)-1)*0.0001+G277,"NA")</f>
        <v>0.0192</v>
      </c>
      <c r="G277" s="87" t="n">
        <f aca="false">IF(ENTRY!B277="S",ENTRY!BJ277,"na")</f>
        <v>0</v>
      </c>
      <c r="H277" s="88" t="n">
        <f aca="false">IF(ENTRY!B277="S",ENTRY!BK277,"na")</f>
        <v>0</v>
      </c>
    </row>
    <row r="278" customFormat="false" ht="15" hidden="false" customHeight="false" outlineLevel="0" collapsed="false">
      <c r="B278" s="87" t="n">
        <f aca="false">IF(ENTRY!B278="S",ENTRY!A278,"na")</f>
        <v>276</v>
      </c>
      <c r="C278" s="87" t="n">
        <f aca="false">IF(ENTRY!B278="S",ENTRY!C278,"na")</f>
        <v>0</v>
      </c>
      <c r="D278" s="87" t="str">
        <f aca="false">IF(ENTRY!B278="S",ENTRY!B278,"na")</f>
        <v>S</v>
      </c>
      <c r="E278" s="87" t="n">
        <f aca="false">IF(ENTRY!B278="S",ENTRY!D278,"na")</f>
        <v>0</v>
      </c>
      <c r="F278" s="87" t="n">
        <f aca="false">IFERROR((COUNTIF($G$3:G278,G278)-1)*0.0001+G278,"NA")</f>
        <v>0.0193</v>
      </c>
      <c r="G278" s="87" t="n">
        <f aca="false">IF(ENTRY!B278="S",ENTRY!BJ278,"na")</f>
        <v>0</v>
      </c>
      <c r="H278" s="88" t="n">
        <f aca="false">IF(ENTRY!B278="S",ENTRY!BK278,"na")</f>
        <v>0</v>
      </c>
    </row>
    <row r="279" customFormat="false" ht="15" hidden="false" customHeight="false" outlineLevel="0" collapsed="false">
      <c r="B279" s="87" t="n">
        <f aca="false">IF(ENTRY!B279="S",ENTRY!A279,"na")</f>
        <v>277</v>
      </c>
      <c r="C279" s="87" t="n">
        <f aca="false">IF(ENTRY!B279="S",ENTRY!C279,"na")</f>
        <v>0</v>
      </c>
      <c r="D279" s="87" t="str">
        <f aca="false">IF(ENTRY!B279="S",ENTRY!B279,"na")</f>
        <v>S</v>
      </c>
      <c r="E279" s="87" t="n">
        <f aca="false">IF(ENTRY!B279="S",ENTRY!D279,"na")</f>
        <v>0</v>
      </c>
      <c r="F279" s="87" t="n">
        <f aca="false">IFERROR((COUNTIF($G$3:G279,G279)-1)*0.0001+G279,"NA")</f>
        <v>0.0194</v>
      </c>
      <c r="G279" s="87" t="n">
        <f aca="false">IF(ENTRY!B279="S",ENTRY!BJ279,"na")</f>
        <v>0</v>
      </c>
      <c r="H279" s="88" t="n">
        <f aca="false">IF(ENTRY!B279="S",ENTRY!BK279,"na")</f>
        <v>0</v>
      </c>
    </row>
    <row r="280" customFormat="false" ht="15" hidden="false" customHeight="false" outlineLevel="0" collapsed="false">
      <c r="B280" s="87" t="n">
        <f aca="false">IF(ENTRY!B280="S",ENTRY!A280,"na")</f>
        <v>278</v>
      </c>
      <c r="C280" s="87" t="n">
        <f aca="false">IF(ENTRY!B280="S",ENTRY!C280,"na")</f>
        <v>0</v>
      </c>
      <c r="D280" s="87" t="str">
        <f aca="false">IF(ENTRY!B280="S",ENTRY!B280,"na")</f>
        <v>S</v>
      </c>
      <c r="E280" s="87" t="n">
        <f aca="false">IF(ENTRY!B280="S",ENTRY!D280,"na")</f>
        <v>0</v>
      </c>
      <c r="F280" s="87" t="n">
        <f aca="false">IFERROR((COUNTIF($G$3:G280,G280)-1)*0.0001+G280,"NA")</f>
        <v>0.0195</v>
      </c>
      <c r="G280" s="87" t="n">
        <f aca="false">IF(ENTRY!B280="S",ENTRY!BJ280,"na")</f>
        <v>0</v>
      </c>
      <c r="H280" s="88" t="n">
        <f aca="false">IF(ENTRY!B280="S",ENTRY!BK280,"na")</f>
        <v>0</v>
      </c>
    </row>
    <row r="281" customFormat="false" ht="15" hidden="false" customHeight="false" outlineLevel="0" collapsed="false">
      <c r="B281" s="87" t="n">
        <f aca="false">IF(ENTRY!B281="S",ENTRY!A281,"na")</f>
        <v>279</v>
      </c>
      <c r="C281" s="87" t="n">
        <f aca="false">IF(ENTRY!B281="S",ENTRY!C281,"na")</f>
        <v>0</v>
      </c>
      <c r="D281" s="87" t="str">
        <f aca="false">IF(ENTRY!B281="S",ENTRY!B281,"na")</f>
        <v>S</v>
      </c>
      <c r="E281" s="87" t="n">
        <f aca="false">IF(ENTRY!B281="S",ENTRY!D281,"na")</f>
        <v>0</v>
      </c>
      <c r="F281" s="87" t="n">
        <f aca="false">IFERROR((COUNTIF($G$3:G281,G281)-1)*0.0001+G281,"NA")</f>
        <v>0.0196</v>
      </c>
      <c r="G281" s="87" t="n">
        <f aca="false">IF(ENTRY!B281="S",ENTRY!BJ281,"na")</f>
        <v>0</v>
      </c>
      <c r="H281" s="88" t="n">
        <f aca="false">IF(ENTRY!B281="S",ENTRY!BK281,"na")</f>
        <v>0</v>
      </c>
    </row>
    <row r="282" customFormat="false" ht="15" hidden="false" customHeight="false" outlineLevel="0" collapsed="false">
      <c r="B282" s="87" t="n">
        <f aca="false">IF(ENTRY!B282="S",ENTRY!A282,"na")</f>
        <v>280</v>
      </c>
      <c r="C282" s="87" t="n">
        <f aca="false">IF(ENTRY!B282="S",ENTRY!C282,"na")</f>
        <v>0</v>
      </c>
      <c r="D282" s="87" t="str">
        <f aca="false">IF(ENTRY!B282="S",ENTRY!B282,"na")</f>
        <v>S</v>
      </c>
      <c r="E282" s="87" t="n">
        <f aca="false">IF(ENTRY!B282="S",ENTRY!D282,"na")</f>
        <v>0</v>
      </c>
      <c r="F282" s="87" t="n">
        <f aca="false">IFERROR((COUNTIF($G$3:G282,G282)-1)*0.0001+G282,"NA")</f>
        <v>0.0197</v>
      </c>
      <c r="G282" s="87" t="n">
        <f aca="false">IF(ENTRY!B282="S",ENTRY!BJ282,"na")</f>
        <v>0</v>
      </c>
      <c r="H282" s="88" t="n">
        <f aca="false">IF(ENTRY!B282="S",ENTRY!BK282,"na")</f>
        <v>0</v>
      </c>
    </row>
    <row r="283" customFormat="false" ht="15" hidden="false" customHeight="false" outlineLevel="0" collapsed="false">
      <c r="B283" s="87" t="n">
        <f aca="false">IF(ENTRY!B283="S",ENTRY!A283,"na")</f>
        <v>281</v>
      </c>
      <c r="C283" s="87" t="n">
        <f aca="false">IF(ENTRY!B283="S",ENTRY!C283,"na")</f>
        <v>0</v>
      </c>
      <c r="D283" s="87" t="str">
        <f aca="false">IF(ENTRY!B283="S",ENTRY!B283,"na")</f>
        <v>S</v>
      </c>
      <c r="E283" s="87" t="n">
        <f aca="false">IF(ENTRY!B283="S",ENTRY!D283,"na")</f>
        <v>0</v>
      </c>
      <c r="F283" s="87" t="n">
        <f aca="false">IFERROR((COUNTIF($G$3:G283,G283)-1)*0.0001+G283,"NA")</f>
        <v>0.0198</v>
      </c>
      <c r="G283" s="87" t="n">
        <f aca="false">IF(ENTRY!B283="S",ENTRY!BJ283,"na")</f>
        <v>0</v>
      </c>
      <c r="H283" s="88" t="n">
        <f aca="false">IF(ENTRY!B283="S",ENTRY!BK283,"na")</f>
        <v>0</v>
      </c>
    </row>
    <row r="284" customFormat="false" ht="15" hidden="false" customHeight="false" outlineLevel="0" collapsed="false">
      <c r="B284" s="87" t="n">
        <f aca="false">IF(ENTRY!B284="S",ENTRY!A284,"na")</f>
        <v>282</v>
      </c>
      <c r="C284" s="87" t="n">
        <f aca="false">IF(ENTRY!B284="S",ENTRY!C284,"na")</f>
        <v>0</v>
      </c>
      <c r="D284" s="87" t="str">
        <f aca="false">IF(ENTRY!B284="S",ENTRY!B284,"na")</f>
        <v>S</v>
      </c>
      <c r="E284" s="87" t="n">
        <f aca="false">IF(ENTRY!B284="S",ENTRY!D284,"na")</f>
        <v>0</v>
      </c>
      <c r="F284" s="87" t="n">
        <f aca="false">IFERROR((COUNTIF($G$3:G284,G284)-1)*0.0001+G284,"NA")</f>
        <v>0.0199</v>
      </c>
      <c r="G284" s="87" t="n">
        <f aca="false">IF(ENTRY!B284="S",ENTRY!BJ284,"na")</f>
        <v>0</v>
      </c>
      <c r="H284" s="88" t="n">
        <f aca="false">IF(ENTRY!B284="S",ENTRY!BK284,"na")</f>
        <v>0</v>
      </c>
    </row>
    <row r="285" customFormat="false" ht="15" hidden="false" customHeight="false" outlineLevel="0" collapsed="false">
      <c r="B285" s="87" t="n">
        <f aca="false">IF(ENTRY!B285="S",ENTRY!A285,"na")</f>
        <v>283</v>
      </c>
      <c r="C285" s="87" t="n">
        <f aca="false">IF(ENTRY!B285="S",ENTRY!C285,"na")</f>
        <v>0</v>
      </c>
      <c r="D285" s="87" t="str">
        <f aca="false">IF(ENTRY!B285="S",ENTRY!B285,"na")</f>
        <v>S</v>
      </c>
      <c r="E285" s="87" t="n">
        <f aca="false">IF(ENTRY!B285="S",ENTRY!D285,"na")</f>
        <v>0</v>
      </c>
      <c r="F285" s="87" t="n">
        <f aca="false">IFERROR((COUNTIF($G$3:G285,G285)-1)*0.0001+G285,"NA")</f>
        <v>0.02</v>
      </c>
      <c r="G285" s="87" t="n">
        <f aca="false">IF(ENTRY!B285="S",ENTRY!BJ285,"na")</f>
        <v>0</v>
      </c>
      <c r="H285" s="88" t="n">
        <f aca="false">IF(ENTRY!B285="S",ENTRY!BK285,"na")</f>
        <v>0</v>
      </c>
    </row>
    <row r="286" customFormat="false" ht="15" hidden="false" customHeight="false" outlineLevel="0" collapsed="false">
      <c r="B286" s="87" t="n">
        <f aca="false">IF(ENTRY!B286="S",ENTRY!A286,"na")</f>
        <v>284</v>
      </c>
      <c r="C286" s="87" t="n">
        <f aca="false">IF(ENTRY!B286="S",ENTRY!C286,"na")</f>
        <v>0</v>
      </c>
      <c r="D286" s="87" t="str">
        <f aca="false">IF(ENTRY!B286="S",ENTRY!B286,"na")</f>
        <v>S</v>
      </c>
      <c r="E286" s="87" t="n">
        <f aca="false">IF(ENTRY!B286="S",ENTRY!D286,"na")</f>
        <v>0</v>
      </c>
      <c r="F286" s="87" t="n">
        <f aca="false">IFERROR((COUNTIF($G$3:G286,G286)-1)*0.0001+G286,"NA")</f>
        <v>0.0201</v>
      </c>
      <c r="G286" s="87" t="n">
        <f aca="false">IF(ENTRY!B286="S",ENTRY!BJ286,"na")</f>
        <v>0</v>
      </c>
      <c r="H286" s="88" t="n">
        <f aca="false">IF(ENTRY!B286="S",ENTRY!BK286,"na")</f>
        <v>0</v>
      </c>
    </row>
    <row r="287" customFormat="false" ht="15" hidden="false" customHeight="false" outlineLevel="0" collapsed="false">
      <c r="B287" s="87" t="n">
        <f aca="false">IF(ENTRY!B287="S",ENTRY!A287,"na")</f>
        <v>285</v>
      </c>
      <c r="C287" s="87" t="n">
        <f aca="false">IF(ENTRY!B287="S",ENTRY!C287,"na")</f>
        <v>0</v>
      </c>
      <c r="D287" s="87" t="str">
        <f aca="false">IF(ENTRY!B287="S",ENTRY!B287,"na")</f>
        <v>S</v>
      </c>
      <c r="E287" s="87" t="n">
        <f aca="false">IF(ENTRY!B287="S",ENTRY!D287,"na")</f>
        <v>0</v>
      </c>
      <c r="F287" s="87" t="n">
        <f aca="false">IFERROR((COUNTIF($G$3:G287,G287)-1)*0.0001+G287,"NA")</f>
        <v>0.0202</v>
      </c>
      <c r="G287" s="87" t="n">
        <f aca="false">IF(ENTRY!B287="S",ENTRY!BJ287,"na")</f>
        <v>0</v>
      </c>
      <c r="H287" s="88" t="n">
        <f aca="false">IF(ENTRY!B287="S",ENTRY!BK287,"na")</f>
        <v>0</v>
      </c>
    </row>
    <row r="288" customFormat="false" ht="15" hidden="false" customHeight="false" outlineLevel="0" collapsed="false">
      <c r="B288" s="87" t="n">
        <f aca="false">IF(ENTRY!B288="S",ENTRY!A288,"na")</f>
        <v>286</v>
      </c>
      <c r="C288" s="87" t="n">
        <f aca="false">IF(ENTRY!B288="S",ENTRY!C288,"na")</f>
        <v>0</v>
      </c>
      <c r="D288" s="87" t="str">
        <f aca="false">IF(ENTRY!B288="S",ENTRY!B288,"na")</f>
        <v>S</v>
      </c>
      <c r="E288" s="87" t="n">
        <f aca="false">IF(ENTRY!B288="S",ENTRY!D288,"na")</f>
        <v>0</v>
      </c>
      <c r="F288" s="87" t="n">
        <f aca="false">IFERROR((COUNTIF($G$3:G288,G288)-1)*0.0001+G288,"NA")</f>
        <v>0.0203</v>
      </c>
      <c r="G288" s="87" t="n">
        <f aca="false">IF(ENTRY!B288="S",ENTRY!BJ288,"na")</f>
        <v>0</v>
      </c>
      <c r="H288" s="88" t="n">
        <f aca="false">IF(ENTRY!B288="S",ENTRY!BK288,"na")</f>
        <v>0</v>
      </c>
    </row>
    <row r="289" customFormat="false" ht="15" hidden="false" customHeight="false" outlineLevel="0" collapsed="false">
      <c r="B289" s="87" t="n">
        <f aca="false">IF(ENTRY!B289="S",ENTRY!A289,"na")</f>
        <v>287</v>
      </c>
      <c r="C289" s="87" t="n">
        <f aca="false">IF(ENTRY!B289="S",ENTRY!C289,"na")</f>
        <v>0</v>
      </c>
      <c r="D289" s="87" t="str">
        <f aca="false">IF(ENTRY!B289="S",ENTRY!B289,"na")</f>
        <v>S</v>
      </c>
      <c r="E289" s="87" t="n">
        <f aca="false">IF(ENTRY!B289="S",ENTRY!D289,"na")</f>
        <v>0</v>
      </c>
      <c r="F289" s="87" t="n">
        <f aca="false">IFERROR((COUNTIF($G$3:G289,G289)-1)*0.0001+G289,"NA")</f>
        <v>0.0204</v>
      </c>
      <c r="G289" s="87" t="n">
        <f aca="false">IF(ENTRY!B289="S",ENTRY!BJ289,"na")</f>
        <v>0</v>
      </c>
      <c r="H289" s="88" t="n">
        <f aca="false">IF(ENTRY!B289="S",ENTRY!BK289,"na")</f>
        <v>0</v>
      </c>
    </row>
    <row r="290" customFormat="false" ht="15" hidden="false" customHeight="false" outlineLevel="0" collapsed="false">
      <c r="B290" s="87" t="n">
        <f aca="false">IF(ENTRY!B290="S",ENTRY!A290,"na")</f>
        <v>288</v>
      </c>
      <c r="C290" s="87" t="n">
        <f aca="false">IF(ENTRY!B290="S",ENTRY!C290,"na")</f>
        <v>0</v>
      </c>
      <c r="D290" s="87" t="str">
        <f aca="false">IF(ENTRY!B290="S",ENTRY!B290,"na")</f>
        <v>S</v>
      </c>
      <c r="E290" s="87" t="n">
        <f aca="false">IF(ENTRY!B290="S",ENTRY!D290,"na")</f>
        <v>0</v>
      </c>
      <c r="F290" s="87" t="n">
        <f aca="false">IFERROR((COUNTIF($G$3:G290,G290)-1)*0.0001+G290,"NA")</f>
        <v>0.0205</v>
      </c>
      <c r="G290" s="87" t="n">
        <f aca="false">IF(ENTRY!B290="S",ENTRY!BJ290,"na")</f>
        <v>0</v>
      </c>
      <c r="H290" s="88" t="n">
        <f aca="false">IF(ENTRY!B290="S",ENTRY!BK290,"na")</f>
        <v>0</v>
      </c>
    </row>
    <row r="291" customFormat="false" ht="15" hidden="false" customHeight="false" outlineLevel="0" collapsed="false">
      <c r="B291" s="87" t="n">
        <f aca="false">IF(ENTRY!B291="S",ENTRY!A291,"na")</f>
        <v>289</v>
      </c>
      <c r="C291" s="87" t="n">
        <f aca="false">IF(ENTRY!B291="S",ENTRY!C291,"na")</f>
        <v>0</v>
      </c>
      <c r="D291" s="87" t="str">
        <f aca="false">IF(ENTRY!B291="S",ENTRY!B291,"na")</f>
        <v>S</v>
      </c>
      <c r="E291" s="87" t="n">
        <f aca="false">IF(ENTRY!B291="S",ENTRY!D291,"na")</f>
        <v>0</v>
      </c>
      <c r="F291" s="87" t="n">
        <f aca="false">IFERROR((COUNTIF($G$3:G291,G291)-1)*0.0001+G291,"NA")</f>
        <v>0.0206</v>
      </c>
      <c r="G291" s="87" t="n">
        <f aca="false">IF(ENTRY!B291="S",ENTRY!BJ291,"na")</f>
        <v>0</v>
      </c>
      <c r="H291" s="88" t="n">
        <f aca="false">IF(ENTRY!B291="S",ENTRY!BK291,"na")</f>
        <v>0</v>
      </c>
    </row>
    <row r="292" customFormat="false" ht="15" hidden="false" customHeight="false" outlineLevel="0" collapsed="false">
      <c r="B292" s="87" t="n">
        <f aca="false">IF(ENTRY!B292="S",ENTRY!A292,"na")</f>
        <v>290</v>
      </c>
      <c r="C292" s="87" t="n">
        <f aca="false">IF(ENTRY!B292="S",ENTRY!C292,"na")</f>
        <v>0</v>
      </c>
      <c r="D292" s="87" t="str">
        <f aca="false">IF(ENTRY!B292="S",ENTRY!B292,"na")</f>
        <v>S</v>
      </c>
      <c r="E292" s="87" t="n">
        <f aca="false">IF(ENTRY!B292="S",ENTRY!D292,"na")</f>
        <v>0</v>
      </c>
      <c r="F292" s="87" t="n">
        <f aca="false">IFERROR((COUNTIF($G$3:G292,G292)-1)*0.0001+G292,"NA")</f>
        <v>0.0207</v>
      </c>
      <c r="G292" s="87" t="n">
        <f aca="false">IF(ENTRY!B292="S",ENTRY!BJ292,"na")</f>
        <v>0</v>
      </c>
      <c r="H292" s="88" t="n">
        <f aca="false">IF(ENTRY!B292="S",ENTRY!BK292,"na")</f>
        <v>0</v>
      </c>
    </row>
    <row r="293" customFormat="false" ht="15" hidden="false" customHeight="false" outlineLevel="0" collapsed="false">
      <c r="B293" s="87" t="n">
        <f aca="false">IF(ENTRY!B293="S",ENTRY!A293,"na")</f>
        <v>291</v>
      </c>
      <c r="C293" s="87" t="n">
        <f aca="false">IF(ENTRY!B293="S",ENTRY!C293,"na")</f>
        <v>0</v>
      </c>
      <c r="D293" s="87" t="str">
        <f aca="false">IF(ENTRY!B293="S",ENTRY!B293,"na")</f>
        <v>S</v>
      </c>
      <c r="E293" s="87" t="n">
        <f aca="false">IF(ENTRY!B293="S",ENTRY!D293,"na")</f>
        <v>0</v>
      </c>
      <c r="F293" s="87" t="n">
        <f aca="false">IFERROR((COUNTIF($G$3:G293,G293)-1)*0.0001+G293,"NA")</f>
        <v>0.0208</v>
      </c>
      <c r="G293" s="87" t="n">
        <f aca="false">IF(ENTRY!B293="S",ENTRY!BJ293,"na")</f>
        <v>0</v>
      </c>
      <c r="H293" s="88" t="n">
        <f aca="false">IF(ENTRY!B293="S",ENTRY!BK293,"na")</f>
        <v>0</v>
      </c>
    </row>
    <row r="294" customFormat="false" ht="15" hidden="false" customHeight="false" outlineLevel="0" collapsed="false">
      <c r="B294" s="87" t="n">
        <f aca="false">IF(ENTRY!B294="S",ENTRY!A294,"na")</f>
        <v>292</v>
      </c>
      <c r="C294" s="87" t="n">
        <f aca="false">IF(ENTRY!B294="S",ENTRY!C294,"na")</f>
        <v>0</v>
      </c>
      <c r="D294" s="87" t="str">
        <f aca="false">IF(ENTRY!B294="S",ENTRY!B294,"na")</f>
        <v>S</v>
      </c>
      <c r="E294" s="87" t="n">
        <f aca="false">IF(ENTRY!B294="S",ENTRY!D294,"na")</f>
        <v>0</v>
      </c>
      <c r="F294" s="87" t="n">
        <f aca="false">IFERROR((COUNTIF($G$3:G294,G294)-1)*0.0001+G294,"NA")</f>
        <v>0.0209</v>
      </c>
      <c r="G294" s="87" t="n">
        <f aca="false">IF(ENTRY!B294="S",ENTRY!BJ294,"na")</f>
        <v>0</v>
      </c>
      <c r="H294" s="88" t="n">
        <f aca="false">IF(ENTRY!B294="S",ENTRY!BK294,"na")</f>
        <v>0</v>
      </c>
    </row>
    <row r="295" customFormat="false" ht="15" hidden="false" customHeight="false" outlineLevel="0" collapsed="false">
      <c r="B295" s="87" t="n">
        <f aca="false">IF(ENTRY!B295="S",ENTRY!A295,"na")</f>
        <v>293</v>
      </c>
      <c r="C295" s="87" t="n">
        <f aca="false">IF(ENTRY!B295="S",ENTRY!C295,"na")</f>
        <v>0</v>
      </c>
      <c r="D295" s="87" t="str">
        <f aca="false">IF(ENTRY!B295="S",ENTRY!B295,"na")</f>
        <v>S</v>
      </c>
      <c r="E295" s="87" t="n">
        <f aca="false">IF(ENTRY!B295="S",ENTRY!D295,"na")</f>
        <v>0</v>
      </c>
      <c r="F295" s="87" t="n">
        <f aca="false">IFERROR((COUNTIF($G$3:G295,G295)-1)*0.0001+G295,"NA")</f>
        <v>0.021</v>
      </c>
      <c r="G295" s="87" t="n">
        <f aca="false">IF(ENTRY!B295="S",ENTRY!BJ295,"na")</f>
        <v>0</v>
      </c>
      <c r="H295" s="88" t="n">
        <f aca="false">IF(ENTRY!B295="S",ENTRY!BK295,"na")</f>
        <v>0</v>
      </c>
    </row>
    <row r="296" customFormat="false" ht="15" hidden="false" customHeight="false" outlineLevel="0" collapsed="false">
      <c r="B296" s="87" t="n">
        <f aca="false">IF(ENTRY!B296="S",ENTRY!A296,"na")</f>
        <v>294</v>
      </c>
      <c r="C296" s="87" t="n">
        <f aca="false">IF(ENTRY!B296="S",ENTRY!C296,"na")</f>
        <v>0</v>
      </c>
      <c r="D296" s="87" t="str">
        <f aca="false">IF(ENTRY!B296="S",ENTRY!B296,"na")</f>
        <v>S</v>
      </c>
      <c r="E296" s="87" t="n">
        <f aca="false">IF(ENTRY!B296="S",ENTRY!D296,"na")</f>
        <v>0</v>
      </c>
      <c r="F296" s="87" t="n">
        <f aca="false">IFERROR((COUNTIF($G$3:G296,G296)-1)*0.0001+G296,"NA")</f>
        <v>0.0211</v>
      </c>
      <c r="G296" s="87" t="n">
        <f aca="false">IF(ENTRY!B296="S",ENTRY!BJ296,"na")</f>
        <v>0</v>
      </c>
      <c r="H296" s="88" t="n">
        <f aca="false">IF(ENTRY!B296="S",ENTRY!BK296,"na")</f>
        <v>0</v>
      </c>
    </row>
    <row r="297" customFormat="false" ht="15" hidden="false" customHeight="false" outlineLevel="0" collapsed="false">
      <c r="B297" s="87" t="n">
        <f aca="false">IF(ENTRY!B297="S",ENTRY!A297,"na")</f>
        <v>295</v>
      </c>
      <c r="C297" s="87" t="n">
        <f aca="false">IF(ENTRY!B297="S",ENTRY!C297,"na")</f>
        <v>0</v>
      </c>
      <c r="D297" s="87" t="str">
        <f aca="false">IF(ENTRY!B297="S",ENTRY!B297,"na")</f>
        <v>S</v>
      </c>
      <c r="E297" s="87" t="n">
        <f aca="false">IF(ENTRY!B297="S",ENTRY!D297,"na")</f>
        <v>0</v>
      </c>
      <c r="F297" s="87" t="n">
        <f aca="false">IFERROR((COUNTIF($G$3:G297,G297)-1)*0.0001+G297,"NA")</f>
        <v>0.0212</v>
      </c>
      <c r="G297" s="87" t="n">
        <f aca="false">IF(ENTRY!B297="S",ENTRY!BJ297,"na")</f>
        <v>0</v>
      </c>
      <c r="H297" s="88" t="n">
        <f aca="false">IF(ENTRY!B297="S",ENTRY!BK297,"na")</f>
        <v>0</v>
      </c>
    </row>
    <row r="298" customFormat="false" ht="15" hidden="false" customHeight="false" outlineLevel="0" collapsed="false">
      <c r="B298" s="87" t="n">
        <f aca="false">IF(ENTRY!B298="S",ENTRY!A298,"na")</f>
        <v>296</v>
      </c>
      <c r="C298" s="87" t="n">
        <f aca="false">IF(ENTRY!B298="S",ENTRY!C298,"na")</f>
        <v>0</v>
      </c>
      <c r="D298" s="87" t="str">
        <f aca="false">IF(ENTRY!B298="S",ENTRY!B298,"na")</f>
        <v>S</v>
      </c>
      <c r="E298" s="87" t="n">
        <f aca="false">IF(ENTRY!B298="S",ENTRY!D298,"na")</f>
        <v>0</v>
      </c>
      <c r="F298" s="87" t="n">
        <f aca="false">IFERROR((COUNTIF($G$3:G298,G298)-1)*0.0001+G298,"NA")</f>
        <v>0.0213</v>
      </c>
      <c r="G298" s="87" t="n">
        <f aca="false">IF(ENTRY!B298="S",ENTRY!BJ298,"na")</f>
        <v>0</v>
      </c>
      <c r="H298" s="88" t="n">
        <f aca="false">IF(ENTRY!B298="S",ENTRY!BK298,"na")</f>
        <v>0</v>
      </c>
    </row>
    <row r="299" customFormat="false" ht="15" hidden="false" customHeight="false" outlineLevel="0" collapsed="false">
      <c r="B299" s="87" t="n">
        <f aca="false">IF(ENTRY!B299="S",ENTRY!A299,"na")</f>
        <v>297</v>
      </c>
      <c r="C299" s="87" t="n">
        <f aca="false">IF(ENTRY!B299="S",ENTRY!C299,"na")</f>
        <v>0</v>
      </c>
      <c r="D299" s="87" t="str">
        <f aca="false">IF(ENTRY!B299="S",ENTRY!B299,"na")</f>
        <v>S</v>
      </c>
      <c r="E299" s="87" t="n">
        <f aca="false">IF(ENTRY!B299="S",ENTRY!D299,"na")</f>
        <v>0</v>
      </c>
      <c r="F299" s="87" t="n">
        <f aca="false">IFERROR((COUNTIF($G$3:G299,G299)-1)*0.0001+G299,"NA")</f>
        <v>0.0214</v>
      </c>
      <c r="G299" s="87" t="n">
        <f aca="false">IF(ENTRY!B299="S",ENTRY!BJ299,"na")</f>
        <v>0</v>
      </c>
      <c r="H299" s="88" t="n">
        <f aca="false">IF(ENTRY!B299="S",ENTRY!BK299,"na")</f>
        <v>0</v>
      </c>
    </row>
    <row r="300" customFormat="false" ht="15" hidden="false" customHeight="false" outlineLevel="0" collapsed="false">
      <c r="B300" s="87" t="n">
        <f aca="false">IF(ENTRY!B300="S",ENTRY!A300,"na")</f>
        <v>298</v>
      </c>
      <c r="C300" s="87" t="n">
        <f aca="false">IF(ENTRY!B300="S",ENTRY!C300,"na")</f>
        <v>0</v>
      </c>
      <c r="D300" s="87" t="str">
        <f aca="false">IF(ENTRY!B300="S",ENTRY!B300,"na")</f>
        <v>S</v>
      </c>
      <c r="E300" s="87" t="n">
        <f aca="false">IF(ENTRY!B300="S",ENTRY!D300,"na")</f>
        <v>0</v>
      </c>
      <c r="F300" s="87" t="n">
        <f aca="false">IFERROR((COUNTIF($G$3:G300,G300)-1)*0.0001+G300,"NA")</f>
        <v>0.0215</v>
      </c>
      <c r="G300" s="87" t="n">
        <f aca="false">IF(ENTRY!B300="S",ENTRY!BJ300,"na")</f>
        <v>0</v>
      </c>
      <c r="H300" s="88" t="n">
        <f aca="false">IF(ENTRY!B300="S",ENTRY!BK300,"na")</f>
        <v>0</v>
      </c>
    </row>
    <row r="301" customFormat="false" ht="15" hidden="false" customHeight="false" outlineLevel="0" collapsed="false">
      <c r="B301" s="87" t="n">
        <f aca="false">IF(ENTRY!B301="S",ENTRY!A301,"na")</f>
        <v>299</v>
      </c>
      <c r="C301" s="87" t="n">
        <f aca="false">IF(ENTRY!B301="S",ENTRY!C301,"na")</f>
        <v>0</v>
      </c>
      <c r="D301" s="87" t="str">
        <f aca="false">IF(ENTRY!B301="S",ENTRY!B301,"na")</f>
        <v>S</v>
      </c>
      <c r="E301" s="87" t="n">
        <f aca="false">IF(ENTRY!B301="S",ENTRY!D301,"na")</f>
        <v>0</v>
      </c>
      <c r="F301" s="87" t="n">
        <f aca="false">IFERROR((COUNTIF($G$3:G301,G301)-1)*0.0001+G301,"NA")</f>
        <v>0.0216</v>
      </c>
      <c r="G301" s="87" t="n">
        <f aca="false">IF(ENTRY!B301="S",ENTRY!BJ301,"na")</f>
        <v>0</v>
      </c>
      <c r="H301" s="88" t="n">
        <f aca="false">IF(ENTRY!B301="S",ENTRY!BK301,"na")</f>
        <v>0</v>
      </c>
    </row>
    <row r="302" customFormat="false" ht="15" hidden="false" customHeight="false" outlineLevel="0" collapsed="false">
      <c r="B302" s="87" t="n">
        <f aca="false">IF(ENTRY!B302="S",ENTRY!A302,"na")</f>
        <v>300</v>
      </c>
      <c r="C302" s="87" t="n">
        <f aca="false">IF(ENTRY!B302="S",ENTRY!C302,"na")</f>
        <v>0</v>
      </c>
      <c r="D302" s="87" t="str">
        <f aca="false">IF(ENTRY!B302="S",ENTRY!B302,"na")</f>
        <v>S</v>
      </c>
      <c r="E302" s="87" t="n">
        <f aca="false">IF(ENTRY!B302="S",ENTRY!D302,"na")</f>
        <v>0</v>
      </c>
      <c r="F302" s="87" t="n">
        <f aca="false">IFERROR((COUNTIF($G$3:G302,G302)-1)*0.0001+G302,"NA")</f>
        <v>0.0217</v>
      </c>
      <c r="G302" s="87" t="n">
        <f aca="false">IF(ENTRY!B302="S",ENTRY!BJ302,"na")</f>
        <v>0</v>
      </c>
      <c r="H302" s="88" t="n">
        <f aca="false">IF(ENTRY!B302="S",ENTRY!BK302,"na")</f>
        <v>0</v>
      </c>
    </row>
  </sheetData>
  <mergeCells count="1">
    <mergeCell ref="B1:H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FFC000"/>
    <pageSetUpPr fitToPage="false"/>
  </sheetPr>
  <dimension ref="A1:AC61"/>
  <sheetViews>
    <sheetView windowProtection="true" showFormulas="false" showGridLines="true" showRowColHeaders="true" showZeros="true" rightToLeft="false" tabSelected="false" showOutlineSymbols="true" defaultGridColor="true" view="normal" topLeftCell="A1" colorId="64" zoomScale="80" zoomScaleNormal="80" zoomScalePageLayoutView="70" workbookViewId="0">
      <pane xSplit="0" ySplit="4" topLeftCell="A5" activePane="bottomLeft" state="frozen"/>
      <selection pane="topLeft" activeCell="A1" activeCellId="0" sqref="A1"/>
      <selection pane="bottomLeft" activeCell="C34" activeCellId="0" sqref="C34"/>
    </sheetView>
  </sheetViews>
  <sheetFormatPr defaultRowHeight="15"/>
  <cols>
    <col collapsed="false" hidden="false" max="1" min="1" style="89" width="6.71255060728745"/>
    <col collapsed="false" hidden="false" max="2" min="2" style="89" width="11.5708502024291"/>
    <col collapsed="false" hidden="false" max="3" min="3" style="89" width="7.4251012145749"/>
    <col collapsed="false" hidden="false" max="4" min="4" style="89" width="9.4251012145749"/>
    <col collapsed="false" hidden="false" max="6" min="5" style="90" width="7.4251012145749"/>
    <col collapsed="false" hidden="false" max="7" min="7" style="89" width="7.4251012145749"/>
    <col collapsed="false" hidden="false" max="9" min="8" style="90" width="7.4251012145749"/>
    <col collapsed="false" hidden="false" max="10" min="10" style="89" width="7.4251012145749"/>
    <col collapsed="false" hidden="false" max="12" min="11" style="90" width="7.4251012145749"/>
    <col collapsed="false" hidden="false" max="13" min="13" style="89" width="7.4251012145749"/>
    <col collapsed="false" hidden="false" max="15" min="14" style="90" width="7.4251012145749"/>
    <col collapsed="false" hidden="false" max="16" min="16" style="89" width="7.4251012145749"/>
    <col collapsed="false" hidden="false" max="18" min="17" style="90" width="7.4251012145749"/>
    <col collapsed="false" hidden="false" max="19" min="19" style="89" width="7.2834008097166"/>
    <col collapsed="false" hidden="false" max="20" min="20" style="0" width="7.2834008097166"/>
    <col collapsed="false" hidden="false" max="21" min="21" style="0" width="7"/>
    <col collapsed="false" hidden="false" max="22" min="22" style="0" width="6.1417004048583"/>
    <col collapsed="false" hidden="false" max="23" min="23" style="0" width="2.8582995951417"/>
    <col collapsed="false" hidden="false" max="24" min="24" style="0" width="7.1417004048583"/>
    <col collapsed="false" hidden="false" max="26" min="25" style="0" width="8.57085020242915"/>
    <col collapsed="false" hidden="false" max="29" min="27" style="0" width="8.4251012145749"/>
    <col collapsed="false" hidden="false" max="1025" min="30" style="0" width="8.61133603238866"/>
  </cols>
  <sheetData>
    <row r="1" customFormat="false" ht="10.5" hidden="false" customHeight="true" outlineLevel="0" collapsed="false">
      <c r="A1" s="91" t="s">
        <v>154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2" customFormat="false" ht="9.75" hidden="false" customHeight="true" outlineLevel="0" collapsed="false">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row>
    <row r="3" customFormat="false" ht="15.75" hidden="false" customHeight="true" outlineLevel="0" collapsed="false">
      <c r="A3" s="92" t="s">
        <v>155</v>
      </c>
      <c r="B3" s="92"/>
      <c r="C3" s="92"/>
      <c r="D3" s="92"/>
      <c r="E3" s="92"/>
      <c r="F3" s="92"/>
      <c r="G3" s="92"/>
      <c r="H3" s="92"/>
      <c r="I3" s="92"/>
      <c r="J3" s="92"/>
      <c r="K3" s="92"/>
      <c r="L3" s="92"/>
      <c r="M3" s="92"/>
      <c r="N3" s="92"/>
      <c r="O3" s="92"/>
      <c r="P3" s="92"/>
      <c r="Q3" s="92"/>
      <c r="R3" s="92"/>
      <c r="S3" s="92"/>
      <c r="T3" s="92"/>
      <c r="U3" s="92"/>
      <c r="V3" s="92"/>
      <c r="W3" s="92"/>
      <c r="X3" s="93" t="s">
        <v>156</v>
      </c>
      <c r="Y3" s="93"/>
      <c r="Z3" s="93"/>
      <c r="AA3" s="93"/>
      <c r="AB3" s="93"/>
      <c r="AC3" s="93"/>
    </row>
    <row r="4" customFormat="false" ht="15.75" hidden="false" customHeight="true" outlineLevel="0" collapsed="false">
      <c r="A4" s="92"/>
      <c r="B4" s="92"/>
      <c r="C4" s="92"/>
      <c r="D4" s="92"/>
      <c r="E4" s="92"/>
      <c r="F4" s="92"/>
      <c r="G4" s="92"/>
      <c r="H4" s="92"/>
      <c r="I4" s="92"/>
      <c r="J4" s="92"/>
      <c r="K4" s="92"/>
      <c r="L4" s="92"/>
      <c r="M4" s="92"/>
      <c r="N4" s="92"/>
      <c r="O4" s="92"/>
      <c r="P4" s="92"/>
      <c r="Q4" s="92"/>
      <c r="R4" s="92"/>
      <c r="S4" s="92"/>
      <c r="T4" s="92"/>
      <c r="U4" s="92"/>
      <c r="V4" s="92"/>
      <c r="W4" s="92"/>
      <c r="X4" s="94" t="s">
        <v>157</v>
      </c>
      <c r="Y4" s="95" t="n">
        <f aca="false">A6</f>
        <v>101</v>
      </c>
      <c r="Z4" s="95" t="n">
        <f aca="false">A7</f>
        <v>2</v>
      </c>
      <c r="AA4" s="95" t="n">
        <f aca="false">A8</f>
        <v>41</v>
      </c>
      <c r="AB4" s="95" t="n">
        <f aca="false">A9</f>
        <v>86</v>
      </c>
      <c r="AC4" s="95" t="n">
        <f aca="false">A10</f>
        <v>87</v>
      </c>
    </row>
    <row r="5" customFormat="false" ht="15.75" hidden="false" customHeight="false" outlineLevel="0" collapsed="false">
      <c r="A5" s="96" t="s">
        <v>158</v>
      </c>
      <c r="B5" s="96"/>
      <c r="C5" s="97" t="s">
        <v>159</v>
      </c>
      <c r="D5" s="97"/>
      <c r="E5" s="97"/>
      <c r="F5" s="97"/>
      <c r="G5" s="97"/>
      <c r="H5" s="98"/>
      <c r="I5" s="99" t="s">
        <v>160</v>
      </c>
      <c r="J5" s="99"/>
      <c r="K5" s="99"/>
      <c r="L5" s="99"/>
      <c r="M5" s="99"/>
      <c r="N5" s="98"/>
      <c r="O5" s="99" t="s">
        <v>161</v>
      </c>
      <c r="P5" s="99"/>
      <c r="Q5" s="99"/>
      <c r="R5" s="99"/>
      <c r="S5" s="99"/>
      <c r="U5" s="100"/>
      <c r="V5" s="101"/>
      <c r="W5" s="101"/>
      <c r="X5" s="102" t="s">
        <v>44</v>
      </c>
      <c r="Y5" s="103" t="n">
        <f aca="false">SUMPRODUCT((ENTRY!$F$3:$F$302=$Y$4)*(ENTRY!$H$3:$H$302=X5))+SUMPRODUCT((ENTRY!$I$3:$I$302=$Y$4)*(ENTRY!$K$3:$K$302=X5))+SUMPRODUCT((ENTRY!$L$3:$L$302=$Y$4)*(ENTRY!$N$3:$N$302=X5))+SUMPRODUCT((ENTRY!$O$3:$O$302=$Y$4)*(ENTRY!$Q$3:$Q$302=X5))+SUMPRODUCT((ENTRY!$R$3:$R$302=$Y$4)*(ENTRY!$T$3:$T$302=X5))+SUMPRODUCT((ENTRY!$U$3:$U$302=$Y$4)*(ENTRY!$W$3:$W$302=X5))</f>
        <v>4</v>
      </c>
      <c r="Z5" s="103" t="n">
        <f aca="false">SUMPRODUCT((ENTRY!$F$3:$F$302=$Z$4)*(ENTRY!$H$3:$H$302=X5))+SUMPRODUCT((ENTRY!$I$3:$I$302=$Z$4)*(ENTRY!$K$3:$K$302=X5))+SUMPRODUCT((ENTRY!$L$3:$L$302=$Z$4)*(ENTRY!$N$3:$N$302=X5))+SUMPRODUCT((ENTRY!$O$3:$O$302=$Z$4)*(ENTRY!$Q$3:$Q$302=X5))+SUMPRODUCT((ENTRY!$R$3:$R$302=$Z$4)*(ENTRY!$T$3:$T$302=X5))+SUMPRODUCT((ENTRY!$U$3:$U$302=$Z$4)*(ENTRY!$W$3:$W$302=X5))</f>
        <v>14</v>
      </c>
      <c r="AA5" s="103" t="n">
        <f aca="false">SUMPRODUCT((ENTRY!$F$3:$F$302=$AA$4)*(ENTRY!$H$3:$H$302=X5))+SUMPRODUCT((ENTRY!$I$3:$I$302=$AA$4)*(ENTRY!$K$3:$K$302=X5))+SUMPRODUCT((ENTRY!$L$3:$L$302=$AA$4)*(ENTRY!$N$3:$N$302=X5))+SUMPRODUCT((ENTRY!$O$3:$O$302=$AA$4)*(ENTRY!$Q$3:$Q$302=X5))+SUMPRODUCT((ENTRY!$R$3:$R$302=$AA$4)*(ENTRY!$T$3:$T$302=X5))+SUMPRODUCT((ENTRY!$U$3:$U$302=$AA$4)*(ENTRY!$W$3:$W$302=X5))</f>
        <v>7</v>
      </c>
      <c r="AB5" s="103" t="n">
        <f aca="false">SUMPRODUCT((ENTRY!$F$3:$F$302=$AB$4)*(ENTRY!$H$3:$H$302=X5))+SUMPRODUCT((ENTRY!$I$3:$I$302=$AB$4)*(ENTRY!$K$3:$K$302=X5))+SUMPRODUCT((ENTRY!$L$3:$L$302=$AB$4)*(ENTRY!$N$3:$N$302=X5))+SUMPRODUCT((ENTRY!$O$3:$O$302=$AB$4)*(ENTRY!$Q$3:$Q$302=X5))+SUMPRODUCT((ENTRY!$R$3:$R$302=$AB$4)*(ENTRY!$T$3:$T$302=X5))+SUMPRODUCT((ENTRY!$U$3:$U$302=$AB$4)*(ENTRY!$W$3:$W$302=X5))</f>
        <v>9</v>
      </c>
      <c r="AC5" s="103" t="n">
        <f aca="false">SUMPRODUCT((ENTRY!$F$3:$F$302=$AC$4)*(ENTRY!$H$3:$H$302=X5))+SUMPRODUCT((ENTRY!$I$3:$I$302=$AC$4)*(ENTRY!$K$3:$K$302=X5))+SUMPRODUCT((ENTRY!$L$3:$L$302=$AC$4)*(ENTRY!$N$3:$N$302=X5))+SUMPRODUCT((ENTRY!$O$3:$O$302=$AC$4)*(ENTRY!$Q$3:$Q$302=X5))+SUMPRODUCT((ENTRY!$R$3:$R$302=$AC$4)*(ENTRY!$T$3:$T$302=X5))+SUMPRODUCT((ENTRY!$U$3:$U$302=$AC$4)*(ENTRY!$W$3:$W$302=X5))</f>
        <v>8</v>
      </c>
    </row>
    <row r="6" customFormat="false" ht="15" hidden="false" customHeight="false" outlineLevel="0" collapsed="false">
      <c r="A6" s="104" t="n">
        <v>101</v>
      </c>
      <c r="B6" s="105" t="s">
        <v>14</v>
      </c>
      <c r="C6" s="106" t="s">
        <v>162</v>
      </c>
      <c r="D6" s="107" t="s">
        <v>163</v>
      </c>
      <c r="E6" s="107" t="s">
        <v>164</v>
      </c>
      <c r="F6" s="107" t="s">
        <v>165</v>
      </c>
      <c r="G6" s="108" t="s">
        <v>166</v>
      </c>
      <c r="H6" s="98"/>
      <c r="I6" s="109" t="s">
        <v>162</v>
      </c>
      <c r="J6" s="107" t="s">
        <v>163</v>
      </c>
      <c r="K6" s="107" t="s">
        <v>164</v>
      </c>
      <c r="L6" s="107" t="s">
        <v>165</v>
      </c>
      <c r="M6" s="108" t="s">
        <v>166</v>
      </c>
      <c r="N6" s="98"/>
      <c r="O6" s="109" t="s">
        <v>162</v>
      </c>
      <c r="P6" s="107" t="s">
        <v>163</v>
      </c>
      <c r="Q6" s="107" t="s">
        <v>164</v>
      </c>
      <c r="R6" s="107" t="s">
        <v>165</v>
      </c>
      <c r="S6" s="108" t="s">
        <v>166</v>
      </c>
      <c r="U6" s="100"/>
      <c r="V6" s="110"/>
      <c r="W6" s="110"/>
      <c r="X6" s="102" t="s">
        <v>45</v>
      </c>
      <c r="Y6" s="103" t="n">
        <f aca="false">SUMPRODUCT((ENTRY!$F$3:$F$302=$Y$4)*(ENTRY!$H$3:$H$302=X6))+SUMPRODUCT((ENTRY!$I$3:$I$302=$Y$4)*(ENTRY!$K$3:$K$302=X6))+SUMPRODUCT((ENTRY!$L$3:$L$302=$Y$4)*(ENTRY!$N$3:$N$302=X6))+SUMPRODUCT((ENTRY!$O$3:$O$302=$Y$4)*(ENTRY!$Q$3:$Q$302=X6))+SUMPRODUCT((ENTRY!$R$3:$R$302=$Y$4)*(ENTRY!$T$3:$T$302=X6))+SUMPRODUCT((ENTRY!$U$3:$U$302=$Y$4)*(ENTRY!$W$3:$W$302=X6))</f>
        <v>8</v>
      </c>
      <c r="Z6" s="103" t="n">
        <f aca="false">SUMPRODUCT((ENTRY!$F$3:$F$302=$Z$4)*(ENTRY!$H$3:$H$302=X6))+SUMPRODUCT((ENTRY!$I$3:$I$302=$Z$4)*(ENTRY!$K$3:$K$302=X6))+SUMPRODUCT((ENTRY!$L$3:$L$302=$Z$4)*(ENTRY!$N$3:$N$302=X6))+SUMPRODUCT((ENTRY!$O$3:$O$302=$Z$4)*(ENTRY!$Q$3:$Q$302=X6))+SUMPRODUCT((ENTRY!$R$3:$R$302=$Z$4)*(ENTRY!$T$3:$T$302=X6))+SUMPRODUCT((ENTRY!$U$3:$U$302=$Z$4)*(ENTRY!$W$3:$W$302=X6))</f>
        <v>13</v>
      </c>
      <c r="AA6" s="103" t="n">
        <f aca="false">SUMPRODUCT((ENTRY!$F$3:$F$302=$AA$4)*(ENTRY!$H$3:$H$302=X6))+SUMPRODUCT((ENTRY!$I$3:$I$302=$AA$4)*(ENTRY!$K$3:$K$302=X6))+SUMPRODUCT((ENTRY!$L$3:$L$302=$AA$4)*(ENTRY!$N$3:$N$302=X6))+SUMPRODUCT((ENTRY!$O$3:$O$302=$AA$4)*(ENTRY!$Q$3:$Q$302=X6))+SUMPRODUCT((ENTRY!$R$3:$R$302=$AA$4)*(ENTRY!$T$3:$T$302=X6))+SUMPRODUCT((ENTRY!$U$3:$U$302=$AA$4)*(ENTRY!$W$3:$W$302=X6))</f>
        <v>4</v>
      </c>
      <c r="AB6" s="103" t="n">
        <f aca="false">SUMPRODUCT((ENTRY!$F$3:$F$302=$AB$4)*(ENTRY!$H$3:$H$302=X6))+SUMPRODUCT((ENTRY!$I$3:$I$302=$AB$4)*(ENTRY!$K$3:$K$302=X6))+SUMPRODUCT((ENTRY!$L$3:$L$302=$AB$4)*(ENTRY!$N$3:$N$302=X6))+SUMPRODUCT((ENTRY!$O$3:$O$302=$AB$4)*(ENTRY!$Q$3:$Q$302=X6))+SUMPRODUCT((ENTRY!$R$3:$R$302=$AB$4)*(ENTRY!$T$3:$T$302=X6))+SUMPRODUCT((ENTRY!$U$3:$U$302=$AB$4)*(ENTRY!$W$3:$W$302=X6))</f>
        <v>9</v>
      </c>
      <c r="AC6" s="103" t="n">
        <f aca="false">SUMPRODUCT((ENTRY!$F$3:$F$302=$AC$4)*(ENTRY!$H$3:$H$302=X6))+SUMPRODUCT((ENTRY!$I$3:$I$302=$AC$4)*(ENTRY!$K$3:$K$302=X6))+SUMPRODUCT((ENTRY!$L$3:$L$302=$AC$4)*(ENTRY!$N$3:$N$302=X6))+SUMPRODUCT((ENTRY!$O$3:$O$302=$AC$4)*(ENTRY!$Q$3:$Q$302=X6))+SUMPRODUCT((ENTRY!$R$3:$R$302=$AC$4)*(ENTRY!$T$3:$T$302=X6))+SUMPRODUCT((ENTRY!$U$3:$U$302=$AC$4)*(ENTRY!$W$3:$W$302=X6))</f>
        <v>12</v>
      </c>
    </row>
    <row r="7" customFormat="false" ht="15" hidden="false" customHeight="false" outlineLevel="0" collapsed="false">
      <c r="A7" s="104" t="n">
        <v>2</v>
      </c>
      <c r="B7" s="105" t="s">
        <v>17</v>
      </c>
      <c r="C7" s="106"/>
      <c r="D7" s="107"/>
      <c r="E7" s="107"/>
      <c r="F7" s="107"/>
      <c r="G7" s="108"/>
      <c r="H7" s="98"/>
      <c r="I7" s="109"/>
      <c r="J7" s="107"/>
      <c r="K7" s="107"/>
      <c r="L7" s="107"/>
      <c r="M7" s="108"/>
      <c r="N7" s="98"/>
      <c r="O7" s="109"/>
      <c r="P7" s="107"/>
      <c r="Q7" s="107"/>
      <c r="R7" s="107"/>
      <c r="S7" s="108"/>
      <c r="U7" s="100"/>
      <c r="V7" s="111"/>
      <c r="W7" s="111"/>
      <c r="X7" s="102" t="s">
        <v>42</v>
      </c>
      <c r="Y7" s="103" t="n">
        <f aca="false">SUMPRODUCT((ENTRY!$F$3:$F$302=$Y$4)*(ENTRY!$H$3:$H$302=X7))+SUMPRODUCT((ENTRY!$I$3:$I$302=$Y$4)*(ENTRY!$K$3:$K$302=X7))+SUMPRODUCT((ENTRY!$L$3:$L$302=$Y$4)*(ENTRY!$N$3:$N$302=X7))+SUMPRODUCT((ENTRY!$O$3:$O$302=$Y$4)*(ENTRY!$Q$3:$Q$302=X7))+SUMPRODUCT((ENTRY!$R$3:$R$302=$Y$4)*(ENTRY!$T$3:$T$302=X7))+SUMPRODUCT((ENTRY!$U$3:$U$302=$Y$4)*(ENTRY!$W$3:$W$302=X7))</f>
        <v>9</v>
      </c>
      <c r="Z7" s="103" t="n">
        <f aca="false">SUMPRODUCT((ENTRY!$F$3:$F$302=$Z$4)*(ENTRY!$H$3:$H$302=X7))+SUMPRODUCT((ENTRY!$I$3:$I$302=$Z$4)*(ENTRY!$K$3:$K$302=X7))+SUMPRODUCT((ENTRY!$L$3:$L$302=$Z$4)*(ENTRY!$N$3:$N$302=X7))+SUMPRODUCT((ENTRY!$O$3:$O$302=$Z$4)*(ENTRY!$Q$3:$Q$302=X7))+SUMPRODUCT((ENTRY!$R$3:$R$302=$Z$4)*(ENTRY!$T$3:$T$302=X7))+SUMPRODUCT((ENTRY!$U$3:$U$302=$Z$4)*(ENTRY!$W$3:$W$302=X7))</f>
        <v>9</v>
      </c>
      <c r="AA7" s="103" t="n">
        <f aca="false">SUMPRODUCT((ENTRY!$F$3:$F$302=$AA$4)*(ENTRY!$H$3:$H$302=X7))+SUMPRODUCT((ENTRY!$I$3:$I$302=$AA$4)*(ENTRY!$K$3:$K$302=X7))+SUMPRODUCT((ENTRY!$L$3:$L$302=$AA$4)*(ENTRY!$N$3:$N$302=X7))+SUMPRODUCT((ENTRY!$O$3:$O$302=$AA$4)*(ENTRY!$Q$3:$Q$302=X7))+SUMPRODUCT((ENTRY!$R$3:$R$302=$AA$4)*(ENTRY!$T$3:$T$302=X7))+SUMPRODUCT((ENTRY!$U$3:$U$302=$AA$4)*(ENTRY!$W$3:$W$302=X7))</f>
        <v>8</v>
      </c>
      <c r="AB7" s="103" t="n">
        <f aca="false">SUMPRODUCT((ENTRY!$F$3:$F$302=$AB$4)*(ENTRY!$H$3:$H$302=X7))+SUMPRODUCT((ENTRY!$I$3:$I$302=$AB$4)*(ENTRY!$K$3:$K$302=X7))+SUMPRODUCT((ENTRY!$L$3:$L$302=$AB$4)*(ENTRY!$N$3:$N$302=X7))+SUMPRODUCT((ENTRY!$O$3:$O$302=$AB$4)*(ENTRY!$Q$3:$Q$302=X7))+SUMPRODUCT((ENTRY!$R$3:$R$302=$AB$4)*(ENTRY!$T$3:$T$302=X7))+SUMPRODUCT((ENTRY!$U$3:$U$302=$AB$4)*(ENTRY!$W$3:$W$302=X7))</f>
        <v>18</v>
      </c>
      <c r="AC7" s="103" t="n">
        <f aca="false">SUMPRODUCT((ENTRY!$F$3:$F$302=$AC$4)*(ENTRY!$H$3:$H$302=X7))+SUMPRODUCT((ENTRY!$I$3:$I$302=$AC$4)*(ENTRY!$K$3:$K$302=X7))+SUMPRODUCT((ENTRY!$L$3:$L$302=$AC$4)*(ENTRY!$N$3:$N$302=X7))+SUMPRODUCT((ENTRY!$O$3:$O$302=$AC$4)*(ENTRY!$Q$3:$Q$302=X7))+SUMPRODUCT((ENTRY!$R$3:$R$302=$AC$4)*(ENTRY!$T$3:$T$302=X7))+SUMPRODUCT((ENTRY!$U$3:$U$302=$AC$4)*(ENTRY!$W$3:$W$302=X7))</f>
        <v>13</v>
      </c>
    </row>
    <row r="8" customFormat="false" ht="15.75" hidden="false" customHeight="false" outlineLevel="0" collapsed="false">
      <c r="A8" s="104" t="n">
        <v>41</v>
      </c>
      <c r="B8" s="105" t="s">
        <v>21</v>
      </c>
      <c r="C8" s="112" t="n">
        <f aca="false">SUMPRODUCT((ENTRY!$BK$3:$BK$302&gt;=33)*(ENTRY!$BK$3:$BK$302&lt;=44.9))</f>
        <v>2</v>
      </c>
      <c r="D8" s="113" t="n">
        <f aca="false">SUMPRODUCT((ENTRY!$BK$3:$BK$302&gt;=45)*(ENTRY!$BK$3:$BK$302&lt;=59.9))</f>
        <v>26</v>
      </c>
      <c r="E8" s="113" t="n">
        <f aca="false">SUMPRODUCT((ENTRY!$BK$3:$BK$302&gt;=60)*(ENTRY!$BK$3:$BK$302&lt;=74.9))</f>
        <v>29</v>
      </c>
      <c r="F8" s="113" t="n">
        <f aca="false">SUMPRODUCT((ENTRY!$BK$3:$BK$302&gt;=75)*(ENTRY!$BK$3:$BK$302&lt;=89.9))</f>
        <v>18</v>
      </c>
      <c r="G8" s="114" t="n">
        <f aca="false">SUMPRODUCT((ENTRY!$BK$3:$BK$302&gt;=90)*(ENTRY!$BK$3:$BK$302&lt;=100))</f>
        <v>7</v>
      </c>
      <c r="H8" s="98"/>
      <c r="I8" s="113" t="n">
        <f aca="false">SUMPRODUCT((ENTRY!$BK$3:$BK$302&gt;=33)*(ENTRY!$BK$3:$BK$302&lt;=44.9)*(ENTRY!$E$3:$E$302="M"))</f>
        <v>1</v>
      </c>
      <c r="J8" s="113" t="n">
        <f aca="false">SUMPRODUCT((ENTRY!$BK$3:$BK$302&gt;=45)*(ENTRY!$BK$3:$BK$302&lt;=59.9)*(ENTRY!$E$3:$E$302="M"))</f>
        <v>15</v>
      </c>
      <c r="K8" s="113" t="n">
        <f aca="false">SUMPRODUCT((ENTRY!$BK$3:$BK$302&gt;=60)*(ENTRY!$BK$3:$BK$302&lt;=74.9)*(ENTRY!$E$3:$E$302="M"))</f>
        <v>17</v>
      </c>
      <c r="L8" s="113" t="n">
        <f aca="false">SUMPRODUCT((ENTRY!$BK$3:$BK$302&gt;=75)*(ENTRY!$BK$3:$BK$302&lt;=89.9)*(ENTRY!$E$3:$E$302="M"))</f>
        <v>9</v>
      </c>
      <c r="M8" s="114" t="n">
        <f aca="false">SUMPRODUCT((ENTRY!$BK$3:$BK$302&gt;=90)*(ENTRY!$BK$3:$BK$302&lt;=100)*(ENTRY!$E$3:$E$302="M"))</f>
        <v>1</v>
      </c>
      <c r="N8" s="98"/>
      <c r="O8" s="113" t="n">
        <f aca="false">SUMPRODUCT((ENTRY!$BK$3:$BK$302&gt;=33)*(ENTRY!$BK$3:$BK$302&lt;=44.9)*(ENTRY!$E$3:$E$302="F"))</f>
        <v>1</v>
      </c>
      <c r="P8" s="113" t="n">
        <f aca="false">SUMPRODUCT((ENTRY!$BK$3:$BK$302&gt;=45)*(ENTRY!$BK$3:$BK$302&lt;=59.9)*(ENTRY!$E$3:$E$302="F"))</f>
        <v>11</v>
      </c>
      <c r="Q8" s="113" t="n">
        <f aca="false">SUMPRODUCT((ENTRY!$BK$3:$BK$302&gt;=60)*(ENTRY!$BK$3:$BK$302&lt;=74.9)*(ENTRY!$E$3:$E$302="F"))</f>
        <v>12</v>
      </c>
      <c r="R8" s="113" t="n">
        <f aca="false">SUMPRODUCT((ENTRY!$BK$3:$BK$302&gt;=75)*(ENTRY!$BK$3:$BK$302&lt;=89.9)*(ENTRY!$E$3:$E$302="F"))</f>
        <v>9</v>
      </c>
      <c r="S8" s="114" t="n">
        <f aca="false">SUMPRODUCT((ENTRY!$BK$3:$BK$302&gt;=90)*(ENTRY!$BK$3:$BK$302&lt;=100)*(ENTRY!$E$3:$E$302="F"))</f>
        <v>6</v>
      </c>
      <c r="U8" s="100"/>
      <c r="V8" s="111"/>
      <c r="W8" s="111"/>
      <c r="X8" s="102" t="s">
        <v>41</v>
      </c>
      <c r="Y8" s="103" t="n">
        <f aca="false">SUMPRODUCT((ENTRY!$F$3:$F$302=$Y$4)*(ENTRY!$H$3:$H$302=X8))+SUMPRODUCT((ENTRY!$I$3:$I$302=$Y$4)*(ENTRY!$K$3:$K$302=X8))+SUMPRODUCT((ENTRY!$L$3:$L$302=$Y$4)*(ENTRY!$N$3:$N$302=X8))+SUMPRODUCT((ENTRY!$O$3:$O$302=$Y$4)*(ENTRY!$Q$3:$Q$302=X8))+SUMPRODUCT((ENTRY!$R$3:$R$302=$Y$4)*(ENTRY!$T$3:$T$302=X8))+SUMPRODUCT((ENTRY!$U$3:$U$302=$Y$4)*(ENTRY!$W$3:$W$302=X8))</f>
        <v>14</v>
      </c>
      <c r="Z8" s="103" t="n">
        <f aca="false">SUMPRODUCT((ENTRY!$F$3:$F$302=$Z$4)*(ENTRY!$H$3:$H$302=X8))+SUMPRODUCT((ENTRY!$I$3:$I$302=$Z$4)*(ENTRY!$K$3:$K$302=X8))+SUMPRODUCT((ENTRY!$L$3:$L$302=$Z$4)*(ENTRY!$N$3:$N$302=X8))+SUMPRODUCT((ENTRY!$O$3:$O$302=$Z$4)*(ENTRY!$Q$3:$Q$302=X8))+SUMPRODUCT((ENTRY!$R$3:$R$302=$Z$4)*(ENTRY!$T$3:$T$302=X8))+SUMPRODUCT((ENTRY!$U$3:$U$302=$Z$4)*(ENTRY!$W$3:$W$302=X8))</f>
        <v>16</v>
      </c>
      <c r="AA8" s="103" t="n">
        <f aca="false">SUMPRODUCT((ENTRY!$F$3:$F$302=$AA$4)*(ENTRY!$H$3:$H$302=X8))+SUMPRODUCT((ENTRY!$I$3:$I$302=$AA$4)*(ENTRY!$K$3:$K$302=X8))+SUMPRODUCT((ENTRY!$L$3:$L$302=$AA$4)*(ENTRY!$N$3:$N$302=X8))+SUMPRODUCT((ENTRY!$O$3:$O$302=$AA$4)*(ENTRY!$Q$3:$Q$302=X8))+SUMPRODUCT((ENTRY!$R$3:$R$302=$AA$4)*(ENTRY!$T$3:$T$302=X8))+SUMPRODUCT((ENTRY!$U$3:$U$302=$AA$4)*(ENTRY!$W$3:$W$302=X8))</f>
        <v>13</v>
      </c>
      <c r="AB8" s="103" t="n">
        <f aca="false">SUMPRODUCT((ENTRY!$F$3:$F$302=$AB$4)*(ENTRY!$H$3:$H$302=X8))+SUMPRODUCT((ENTRY!$I$3:$I$302=$AB$4)*(ENTRY!$K$3:$K$302=X8))+SUMPRODUCT((ENTRY!$L$3:$L$302=$AB$4)*(ENTRY!$N$3:$N$302=X8))+SUMPRODUCT((ENTRY!$O$3:$O$302=$AB$4)*(ENTRY!$Q$3:$Q$302=X8))+SUMPRODUCT((ENTRY!$R$3:$R$302=$AB$4)*(ENTRY!$T$3:$T$302=X8))+SUMPRODUCT((ENTRY!$U$3:$U$302=$AB$4)*(ENTRY!$W$3:$W$302=X8))</f>
        <v>17</v>
      </c>
      <c r="AC8" s="103" t="n">
        <f aca="false">SUMPRODUCT((ENTRY!$F$3:$F$302=$AC$4)*(ENTRY!$H$3:$H$302=X8))+SUMPRODUCT((ENTRY!$I$3:$I$302=$AC$4)*(ENTRY!$K$3:$K$302=X8))+SUMPRODUCT((ENTRY!$L$3:$L$302=$AC$4)*(ENTRY!$N$3:$N$302=X8))+SUMPRODUCT((ENTRY!$O$3:$O$302=$AC$4)*(ENTRY!$Q$3:$Q$302=X8))+SUMPRODUCT((ENTRY!$R$3:$R$302=$AC$4)*(ENTRY!$T$3:$T$302=X8))+SUMPRODUCT((ENTRY!$U$3:$U$302=$AC$4)*(ENTRY!$W$3:$W$302=X8))</f>
        <v>11</v>
      </c>
    </row>
    <row r="9" customFormat="false" ht="15" hidden="false" customHeight="false" outlineLevel="0" collapsed="false">
      <c r="A9" s="104" t="n">
        <v>86</v>
      </c>
      <c r="B9" s="105" t="s">
        <v>25</v>
      </c>
      <c r="C9" s="115"/>
      <c r="D9" s="115"/>
      <c r="E9" s="115"/>
      <c r="F9" s="116"/>
      <c r="G9" s="115"/>
      <c r="H9" s="116"/>
      <c r="I9" s="116"/>
      <c r="J9" s="115"/>
      <c r="K9" s="116"/>
      <c r="L9" s="116"/>
      <c r="M9" s="115"/>
      <c r="N9" s="116"/>
      <c r="O9" s="116"/>
      <c r="P9" s="115"/>
      <c r="Q9" s="116"/>
      <c r="R9" s="116"/>
      <c r="S9" s="115"/>
      <c r="U9" s="100"/>
      <c r="V9" s="111"/>
      <c r="W9" s="111"/>
      <c r="X9" s="102" t="s">
        <v>48</v>
      </c>
      <c r="Y9" s="103" t="n">
        <f aca="false">SUMPRODUCT((ENTRY!$F$3:$F$302=$Y$4)*(ENTRY!$H$3:$H$302=X9))+SUMPRODUCT((ENTRY!$I$3:$I$302=$Y$4)*(ENTRY!$K$3:$K$302=X9))+SUMPRODUCT((ENTRY!$L$3:$L$302=$Y$4)*(ENTRY!$N$3:$N$302=X9))+SUMPRODUCT((ENTRY!$O$3:$O$302=$Y$4)*(ENTRY!$Q$3:$Q$302=X9))+SUMPRODUCT((ENTRY!$R$3:$R$302=$Y$4)*(ENTRY!$T$3:$T$302=X9))+SUMPRODUCT((ENTRY!$U$3:$U$302=$Y$4)*(ENTRY!$W$3:$W$302=X9))</f>
        <v>13</v>
      </c>
      <c r="Z9" s="103" t="n">
        <f aca="false">SUMPRODUCT((ENTRY!$F$3:$F$302=$Z$4)*(ENTRY!$H$3:$H$302=X9))+SUMPRODUCT((ENTRY!$I$3:$I$302=$Z$4)*(ENTRY!$K$3:$K$302=X9))+SUMPRODUCT((ENTRY!$L$3:$L$302=$Z$4)*(ENTRY!$N$3:$N$302=X9))+SUMPRODUCT((ENTRY!$O$3:$O$302=$Z$4)*(ENTRY!$Q$3:$Q$302=X9))+SUMPRODUCT((ENTRY!$R$3:$R$302=$Z$4)*(ENTRY!$T$3:$T$302=X9))+SUMPRODUCT((ENTRY!$U$3:$U$302=$Z$4)*(ENTRY!$W$3:$W$302=X9))</f>
        <v>14</v>
      </c>
      <c r="AA9" s="103" t="n">
        <f aca="false">SUMPRODUCT((ENTRY!$F$3:$F$302=$AA$4)*(ENTRY!$H$3:$H$302=X9))+SUMPRODUCT((ENTRY!$I$3:$I$302=$AA$4)*(ENTRY!$K$3:$K$302=X9))+SUMPRODUCT((ENTRY!$L$3:$L$302=$AA$4)*(ENTRY!$N$3:$N$302=X9))+SUMPRODUCT((ENTRY!$O$3:$O$302=$AA$4)*(ENTRY!$Q$3:$Q$302=X9))+SUMPRODUCT((ENTRY!$R$3:$R$302=$AA$4)*(ENTRY!$T$3:$T$302=X9))+SUMPRODUCT((ENTRY!$U$3:$U$302=$AA$4)*(ENTRY!$W$3:$W$302=X9))</f>
        <v>20</v>
      </c>
      <c r="AB9" s="103" t="n">
        <f aca="false">SUMPRODUCT((ENTRY!$F$3:$F$302=$AB$4)*(ENTRY!$H$3:$H$302=X9))+SUMPRODUCT((ENTRY!$I$3:$I$302=$AB$4)*(ENTRY!$K$3:$K$302=X9))+SUMPRODUCT((ENTRY!$L$3:$L$302=$AB$4)*(ENTRY!$N$3:$N$302=X9))+SUMPRODUCT((ENTRY!$O$3:$O$302=$AB$4)*(ENTRY!$Q$3:$Q$302=X9))+SUMPRODUCT((ENTRY!$R$3:$R$302=$AB$4)*(ENTRY!$T$3:$T$302=X9))+SUMPRODUCT((ENTRY!$U$3:$U$302=$AB$4)*(ENTRY!$W$3:$W$302=X9))</f>
        <v>17</v>
      </c>
      <c r="AC9" s="103" t="n">
        <f aca="false">SUMPRODUCT((ENTRY!$F$3:$F$302=$AC$4)*(ENTRY!$H$3:$H$302=X9))+SUMPRODUCT((ENTRY!$I$3:$I$302=$AC$4)*(ENTRY!$K$3:$K$302=X9))+SUMPRODUCT((ENTRY!$L$3:$L$302=$AC$4)*(ENTRY!$N$3:$N$302=X9))+SUMPRODUCT((ENTRY!$O$3:$O$302=$AC$4)*(ENTRY!$Q$3:$Q$302=X9))+SUMPRODUCT((ENTRY!$R$3:$R$302=$AC$4)*(ENTRY!$T$3:$T$302=X9))+SUMPRODUCT((ENTRY!$U$3:$U$302=$AC$4)*(ENTRY!$W$3:$W$302=X9))</f>
        <v>9</v>
      </c>
    </row>
    <row r="10" customFormat="false" ht="15.75" hidden="false" customHeight="false" outlineLevel="0" collapsed="false">
      <c r="A10" s="117" t="n">
        <v>87</v>
      </c>
      <c r="B10" s="118" t="s">
        <v>167</v>
      </c>
      <c r="C10" s="119"/>
      <c r="D10" s="120"/>
      <c r="E10" s="120"/>
      <c r="F10" s="120"/>
      <c r="G10" s="120"/>
      <c r="H10" s="116"/>
      <c r="I10" s="119"/>
      <c r="J10" s="120"/>
      <c r="K10" s="120"/>
      <c r="L10" s="120"/>
      <c r="M10" s="120"/>
      <c r="N10" s="116"/>
      <c r="O10" s="119"/>
      <c r="P10" s="120"/>
      <c r="Q10" s="120"/>
      <c r="R10" s="120"/>
      <c r="S10" s="120"/>
      <c r="U10" s="100"/>
      <c r="V10" s="111"/>
      <c r="W10" s="111"/>
      <c r="X10" s="102" t="s">
        <v>47</v>
      </c>
      <c r="Y10" s="103" t="n">
        <f aca="false">SUMPRODUCT((ENTRY!$F$3:$F$302=$Y$4)*(ENTRY!$H$3:$H$302=X10))+SUMPRODUCT((ENTRY!$I$3:$I$302=$Y$4)*(ENTRY!$K$3:$K$302=X10))+SUMPRODUCT((ENTRY!$L$3:$L$302=$Y$4)*(ENTRY!$N$3:$N$302=X10))+SUMPRODUCT((ENTRY!$O$3:$O$302=$Y$4)*(ENTRY!$Q$3:$Q$302=X10))+SUMPRODUCT((ENTRY!$R$3:$R$302=$Y$4)*(ENTRY!$T$3:$T$302=X10))+SUMPRODUCT((ENTRY!$U$3:$U$302=$Y$4)*(ENTRY!$W$3:$W$302=X10))</f>
        <v>16</v>
      </c>
      <c r="Z10" s="103" t="n">
        <f aca="false">SUMPRODUCT((ENTRY!$F$3:$F$302=$Z$4)*(ENTRY!$H$3:$H$302=X10))+SUMPRODUCT((ENTRY!$I$3:$I$302=$Z$4)*(ENTRY!$K$3:$K$302=X10))+SUMPRODUCT((ENTRY!$L$3:$L$302=$Z$4)*(ENTRY!$N$3:$N$302=X10))+SUMPRODUCT((ENTRY!$O$3:$O$302=$Z$4)*(ENTRY!$Q$3:$Q$302=X10))+SUMPRODUCT((ENTRY!$R$3:$R$302=$Z$4)*(ENTRY!$T$3:$T$302=X10))+SUMPRODUCT((ENTRY!$U$3:$U$302=$Z$4)*(ENTRY!$W$3:$W$302=X10))</f>
        <v>5</v>
      </c>
      <c r="AA10" s="103" t="n">
        <f aca="false">SUMPRODUCT((ENTRY!$F$3:$F$302=$AA$4)*(ENTRY!$H$3:$H$302=X10))+SUMPRODUCT((ENTRY!$I$3:$I$302=$AA$4)*(ENTRY!$K$3:$K$302=X10))+SUMPRODUCT((ENTRY!$L$3:$L$302=$AA$4)*(ENTRY!$N$3:$N$302=X10))+SUMPRODUCT((ENTRY!$O$3:$O$302=$AA$4)*(ENTRY!$Q$3:$Q$302=X10))+SUMPRODUCT((ENTRY!$R$3:$R$302=$AA$4)*(ENTRY!$T$3:$T$302=X10))+SUMPRODUCT((ENTRY!$U$3:$U$302=$AA$4)*(ENTRY!$W$3:$W$302=X10))</f>
        <v>14</v>
      </c>
      <c r="AB10" s="103" t="n">
        <f aca="false">SUMPRODUCT((ENTRY!$F$3:$F$302=$AB$4)*(ENTRY!$H$3:$H$302=X10))+SUMPRODUCT((ENTRY!$I$3:$I$302=$AB$4)*(ENTRY!$K$3:$K$302=X10))+SUMPRODUCT((ENTRY!$L$3:$L$302=$AB$4)*(ENTRY!$N$3:$N$302=X10))+SUMPRODUCT((ENTRY!$O$3:$O$302=$AB$4)*(ENTRY!$Q$3:$Q$302=X10))+SUMPRODUCT((ENTRY!$R$3:$R$302=$AB$4)*(ENTRY!$T$3:$T$302=X10))+SUMPRODUCT((ENTRY!$U$3:$U$302=$AB$4)*(ENTRY!$W$3:$W$302=X10))</f>
        <v>8</v>
      </c>
      <c r="AC10" s="103" t="n">
        <f aca="false">SUMPRODUCT((ENTRY!$F$3:$F$302=$AC$4)*(ENTRY!$H$3:$H$302=X10))+SUMPRODUCT((ENTRY!$I$3:$I$302=$AC$4)*(ENTRY!$K$3:$K$302=X10))+SUMPRODUCT((ENTRY!$L$3:$L$302=$AC$4)*(ENTRY!$N$3:$N$302=X10))+SUMPRODUCT((ENTRY!$O$3:$O$302=$AC$4)*(ENTRY!$Q$3:$Q$302=X10))+SUMPRODUCT((ENTRY!$R$3:$R$302=$AC$4)*(ENTRY!$T$3:$T$302=X10))+SUMPRODUCT((ENTRY!$U$3:$U$302=$AC$4)*(ENTRY!$W$3:$W$302=X10))</f>
        <v>15</v>
      </c>
    </row>
    <row r="11" customFormat="false" ht="15.75" hidden="false" customHeight="false" outlineLevel="0" collapsed="false">
      <c r="A11" s="121"/>
      <c r="B11" s="122"/>
      <c r="C11" s="123" t="s">
        <v>168</v>
      </c>
      <c r="D11" s="123"/>
      <c r="E11" s="124" t="s">
        <v>169</v>
      </c>
      <c r="F11" s="124"/>
      <c r="G11" s="124" t="s">
        <v>170</v>
      </c>
      <c r="H11" s="124"/>
      <c r="I11" s="0"/>
      <c r="J11" s="125" t="s">
        <v>171</v>
      </c>
      <c r="K11" s="125"/>
      <c r="L11" s="125"/>
      <c r="M11" s="125"/>
      <c r="N11" s="125"/>
      <c r="O11" s="0"/>
      <c r="P11" s="0"/>
      <c r="Q11" s="126" t="s">
        <v>172</v>
      </c>
      <c r="R11" s="127" t="s">
        <v>161</v>
      </c>
      <c r="S11" s="128" t="n">
        <f aca="false">COUNTIF(ENTRY!E3:E302,"F")</f>
        <v>39</v>
      </c>
      <c r="V11" s="129"/>
      <c r="W11" s="129"/>
      <c r="X11" s="102" t="s">
        <v>52</v>
      </c>
      <c r="Y11" s="103" t="n">
        <f aca="false">SUMPRODUCT((ENTRY!$F$3:$F$302=$Y$4)*(ENTRY!$H$3:$H$302=X11))+SUMPRODUCT((ENTRY!$I$3:$I$302=$Y$4)*(ENTRY!$K$3:$K$302=X11))+SUMPRODUCT((ENTRY!$L$3:$L$302=$Y$4)*(ENTRY!$N$3:$N$302=X11))+SUMPRODUCT((ENTRY!$O$3:$O$302=$Y$4)*(ENTRY!$Q$3:$Q$302=X11))+SUMPRODUCT((ENTRY!$R$3:$R$302=$Y$4)*(ENTRY!$T$3:$T$302=X11))+SUMPRODUCT((ENTRY!$U$3:$U$302=$Y$4)*(ENTRY!$W$3:$W$302=X11))</f>
        <v>17</v>
      </c>
      <c r="Z11" s="103" t="n">
        <f aca="false">SUMPRODUCT((ENTRY!$F$3:$F$302=$Z$4)*(ENTRY!$H$3:$H$302=X11))+SUMPRODUCT((ENTRY!$I$3:$I$302=$Z$4)*(ENTRY!$K$3:$K$302=X11))+SUMPRODUCT((ENTRY!$L$3:$L$302=$Z$4)*(ENTRY!$N$3:$N$302=X11))+SUMPRODUCT((ENTRY!$O$3:$O$302=$Z$4)*(ENTRY!$Q$3:$Q$302=X11))+SUMPRODUCT((ENTRY!$R$3:$R$302=$Z$4)*(ENTRY!$T$3:$T$302=X11))+SUMPRODUCT((ENTRY!$U$3:$U$302=$Z$4)*(ENTRY!$W$3:$W$302=X11))</f>
        <v>7</v>
      </c>
      <c r="AA11" s="103" t="n">
        <f aca="false">SUMPRODUCT((ENTRY!$F$3:$F$302=$AA$4)*(ENTRY!$H$3:$H$302=X11))+SUMPRODUCT((ENTRY!$I$3:$I$302=$AA$4)*(ENTRY!$K$3:$K$302=X11))+SUMPRODUCT((ENTRY!$L$3:$L$302=$AA$4)*(ENTRY!$N$3:$N$302=X11))+SUMPRODUCT((ENTRY!$O$3:$O$302=$AA$4)*(ENTRY!$Q$3:$Q$302=X11))+SUMPRODUCT((ENTRY!$R$3:$R$302=$AA$4)*(ENTRY!$T$3:$T$302=X11))+SUMPRODUCT((ENTRY!$U$3:$U$302=$AA$4)*(ENTRY!$W$3:$W$302=X11))</f>
        <v>14</v>
      </c>
      <c r="AB11" s="103" t="n">
        <f aca="false">SUMPRODUCT((ENTRY!$F$3:$F$302=$AB$4)*(ENTRY!$H$3:$H$302=X11))+SUMPRODUCT((ENTRY!$I$3:$I$302=$AB$4)*(ENTRY!$K$3:$K$302=X11))+SUMPRODUCT((ENTRY!$L$3:$L$302=$AB$4)*(ENTRY!$N$3:$N$302=X11))+SUMPRODUCT((ENTRY!$O$3:$O$302=$AB$4)*(ENTRY!$Q$3:$Q$302=X11))+SUMPRODUCT((ENTRY!$R$3:$R$302=$AB$4)*(ENTRY!$T$3:$T$302=X11))+SUMPRODUCT((ENTRY!$U$3:$U$302=$AB$4)*(ENTRY!$W$3:$W$302=X11))</f>
        <v>4</v>
      </c>
      <c r="AC11" s="103" t="n">
        <f aca="false">SUMPRODUCT((ENTRY!$F$3:$F$302=$AC$4)*(ENTRY!$H$3:$H$302=X11))+SUMPRODUCT((ENTRY!$I$3:$I$302=$AC$4)*(ENTRY!$K$3:$K$302=X11))+SUMPRODUCT((ENTRY!$L$3:$L$302=$AC$4)*(ENTRY!$N$3:$N$302=X11))+SUMPRODUCT((ENTRY!$O$3:$O$302=$AC$4)*(ENTRY!$Q$3:$Q$302=X11))+SUMPRODUCT((ENTRY!$R$3:$R$302=$AC$4)*(ENTRY!$T$3:$T$302=X11))+SUMPRODUCT((ENTRY!$U$3:$U$302=$AC$4)*(ENTRY!$W$3:$W$302=X11))</f>
        <v>9</v>
      </c>
    </row>
    <row r="12" customFormat="false" ht="15.75" hidden="false" customHeight="false" outlineLevel="0" collapsed="false">
      <c r="A12" s="130" t="s">
        <v>173</v>
      </c>
      <c r="B12" s="130"/>
      <c r="C12" s="123"/>
      <c r="D12" s="123"/>
      <c r="E12" s="124"/>
      <c r="F12" s="124"/>
      <c r="G12" s="124"/>
      <c r="H12" s="124"/>
      <c r="I12" s="0"/>
      <c r="J12" s="131" t="s">
        <v>172</v>
      </c>
      <c r="K12" s="132" t="s">
        <v>174</v>
      </c>
      <c r="L12" s="132" t="s">
        <v>175</v>
      </c>
      <c r="M12" s="132" t="s">
        <v>27</v>
      </c>
      <c r="N12" s="133" t="s">
        <v>176</v>
      </c>
      <c r="O12" s="0"/>
      <c r="P12" s="0"/>
      <c r="Q12" s="126"/>
      <c r="R12" s="134" t="s">
        <v>160</v>
      </c>
      <c r="S12" s="135" t="n">
        <f aca="false">COUNTIF(ENTRY!E3:E302,"M")</f>
        <v>43</v>
      </c>
      <c r="V12" s="129"/>
      <c r="X12" s="102" t="s">
        <v>54</v>
      </c>
      <c r="Y12" s="103" t="n">
        <f aca="false">SUMPRODUCT((ENTRY!$F$3:$F$302=$Y$4)*(ENTRY!$H$3:$H$302=X12))+SUMPRODUCT((ENTRY!$I$3:$I$302=$Y$4)*(ENTRY!$K$3:$K$302=X12))+SUMPRODUCT((ENTRY!$L$3:$L$302=$Y$4)*(ENTRY!$N$3:$N$302=X12))+SUMPRODUCT((ENTRY!$O$3:$O$302=$Y$4)*(ENTRY!$Q$3:$Q$302=X12))+SUMPRODUCT((ENTRY!$R$3:$R$302=$Y$4)*(ENTRY!$T$3:$T$302=X12))+SUMPRODUCT((ENTRY!$U$3:$U$302=$Y$4)*(ENTRY!$W$3:$W$302=X12))</f>
        <v>1</v>
      </c>
      <c r="Z12" s="103" t="n">
        <f aca="false">SUMPRODUCT((ENTRY!$F$3:$F$302=$Z$4)*(ENTRY!$H$3:$H$302=X12))+SUMPRODUCT((ENTRY!$I$3:$I$302=$Z$4)*(ENTRY!$K$3:$K$302=X12))+SUMPRODUCT((ENTRY!$L$3:$L$302=$Z$4)*(ENTRY!$N$3:$N$302=X12))+SUMPRODUCT((ENTRY!$O$3:$O$302=$Z$4)*(ENTRY!$Q$3:$Q$302=X12))+SUMPRODUCT((ENTRY!$R$3:$R$302=$Z$4)*(ENTRY!$T$3:$T$302=X12))+SUMPRODUCT((ENTRY!$U$3:$U$302=$Z$4)*(ENTRY!$W$3:$W$302=X12))</f>
        <v>4</v>
      </c>
      <c r="AA12" s="103" t="n">
        <f aca="false">SUMPRODUCT((ENTRY!$F$3:$F$302=$AA$4)*(ENTRY!$H$3:$H$302=X12))+SUMPRODUCT((ENTRY!$I$3:$I$302=$AA$4)*(ENTRY!$K$3:$K$302=X12))+SUMPRODUCT((ENTRY!$L$3:$L$302=$AA$4)*(ENTRY!$N$3:$N$302=X12))+SUMPRODUCT((ENTRY!$O$3:$O$302=$AA$4)*(ENTRY!$Q$3:$Q$302=X12))+SUMPRODUCT((ENTRY!$R$3:$R$302=$AA$4)*(ENTRY!$T$3:$T$302=X12))+SUMPRODUCT((ENTRY!$U$3:$U$302=$AA$4)*(ENTRY!$W$3:$W$302=X12))</f>
        <v>2</v>
      </c>
      <c r="AB12" s="103" t="n">
        <f aca="false">SUMPRODUCT((ENTRY!$F$3:$F$302=$AB$4)*(ENTRY!$H$3:$H$302=X12))+SUMPRODUCT((ENTRY!$I$3:$I$302=$AB$4)*(ENTRY!$K$3:$K$302=X12))+SUMPRODUCT((ENTRY!$L$3:$L$302=$AB$4)*(ENTRY!$N$3:$N$302=X12))+SUMPRODUCT((ENTRY!$O$3:$O$302=$AB$4)*(ENTRY!$Q$3:$Q$302=X12))+SUMPRODUCT((ENTRY!$R$3:$R$302=$AB$4)*(ENTRY!$T$3:$T$302=X12))+SUMPRODUCT((ENTRY!$U$3:$U$302=$AB$4)*(ENTRY!$W$3:$W$302=X12))</f>
        <v>0</v>
      </c>
      <c r="AC12" s="103" t="n">
        <f aca="false">SUMPRODUCT((ENTRY!$F$3:$F$302=$AC$4)*(ENTRY!$H$3:$H$302=X12))+SUMPRODUCT((ENTRY!$I$3:$I$302=$AC$4)*(ENTRY!$K$3:$K$302=X12))+SUMPRODUCT((ENTRY!$L$3:$L$302=$AC$4)*(ENTRY!$N$3:$N$302=X12))+SUMPRODUCT((ENTRY!$O$3:$O$302=$AC$4)*(ENTRY!$Q$3:$Q$302=X12))+SUMPRODUCT((ENTRY!$R$3:$R$302=$AC$4)*(ENTRY!$T$3:$T$302=X12))+SUMPRODUCT((ENTRY!$U$3:$U$302=$AC$4)*(ENTRY!$W$3:$W$302=X12))</f>
        <v>5</v>
      </c>
    </row>
    <row r="13" customFormat="false" ht="15.75" hidden="false" customHeight="false" outlineLevel="0" collapsed="false">
      <c r="A13" s="136" t="n">
        <f aca="false">A6</f>
        <v>101</v>
      </c>
      <c r="B13" s="137" t="n">
        <f aca="false">COUNTIF(ENTRY!$F$3:$F$302,A13)+COUNTIF(ENTRY!$I$3:$I$302,A13)+COUNTIF(ENTRY!$L$3:$L$302,A13)+COUNTIF(ENTRY!$O$3:$O$302,A13)+COUNTIF(ENTRY!$R$3:$R$302,A13)++COUNTIF(ENTRY!$U$3:$U$302,A13)</f>
        <v>82</v>
      </c>
      <c r="C13" s="138" t="s">
        <v>44</v>
      </c>
      <c r="D13" s="139" t="n">
        <f aca="false">COUNTIF(ENTRY!$AU$3:$BI$302,C13)</f>
        <v>42</v>
      </c>
      <c r="E13" s="140" t="s">
        <v>44</v>
      </c>
      <c r="F13" s="139" t="n">
        <f aca="false">SUMPRODUCT((ENTRY!$E$3:$E$302="M")*(ENTRY!$AU$3:$BI$302=E13))</f>
        <v>9</v>
      </c>
      <c r="G13" s="140" t="s">
        <v>44</v>
      </c>
      <c r="H13" s="139" t="n">
        <f aca="false">SUMPRODUCT((ENTRY!$E$3:$E$302="F")*(ENTRY!$AU$3:$BI$302=G13))</f>
        <v>33</v>
      </c>
      <c r="I13" s="0"/>
      <c r="J13" s="141" t="n">
        <f aca="false">S11+S12</f>
        <v>82</v>
      </c>
      <c r="K13" s="142" t="n">
        <f aca="false">J13-COUNTIF(ENTRY!BJ3:BJ302,"F")-COUNTIF(ENTRY!BJ3:BJ302,"C")</f>
        <v>82</v>
      </c>
      <c r="L13" s="142" t="n">
        <f aca="false">COUNTIF(ENTRY!BJ3:BJ302,"C")</f>
        <v>0</v>
      </c>
      <c r="M13" s="142" t="n">
        <f aca="false">COUNTIF(ENTRY!BJ3:BJ302,"F")</f>
        <v>0</v>
      </c>
      <c r="N13" s="143" t="n">
        <f aca="false">IFERROR(K13/J13*100,"NA")</f>
        <v>100</v>
      </c>
      <c r="O13" s="0"/>
      <c r="P13" s="0"/>
      <c r="Q13" s="0"/>
      <c r="R13" s="0"/>
      <c r="S13" s="0"/>
      <c r="V13" s="129"/>
      <c r="X13" s="102" t="s">
        <v>177</v>
      </c>
      <c r="Y13" s="103" t="n">
        <f aca="false">SUMPRODUCT((ENTRY!$F$3:$F$302=$Y$4)*(ENTRY!$H$3:$H$302=X13))+SUMPRODUCT((ENTRY!$I$3:$I$302=$Y$4)*(ENTRY!$K$3:$K$302=X13))+SUMPRODUCT((ENTRY!$L$3:$L$302=$Y$4)*(ENTRY!$N$3:$N$302=X13))+SUMPRODUCT((ENTRY!$O$3:$O$302=$Y$4)*(ENTRY!$Q$3:$Q$302=X13))+SUMPRODUCT((ENTRY!$R$3:$R$302=$Y$4)*(ENTRY!$T$3:$T$302=X13))+SUMPRODUCT((ENTRY!$U$3:$U$302=$Y$4)*(ENTRY!$W$3:$W$302=X13))</f>
        <v>0</v>
      </c>
      <c r="Z13" s="103" t="n">
        <f aca="false">SUMPRODUCT((ENTRY!$F$3:$F$302=$Z$4)*(ENTRY!$H$3:$H$302=X13))+SUMPRODUCT((ENTRY!$I$3:$I$302=$Z$4)*(ENTRY!$K$3:$K$302=X13))+SUMPRODUCT((ENTRY!$L$3:$L$302=$Z$4)*(ENTRY!$N$3:$N$302=X13))+SUMPRODUCT((ENTRY!$O$3:$O$302=$Z$4)*(ENTRY!$Q$3:$Q$302=X13))+SUMPRODUCT((ENTRY!$R$3:$R$302=$Z$4)*(ENTRY!$T$3:$T$302=X13))+SUMPRODUCT((ENTRY!$U$3:$U$302=$Z$4)*(ENTRY!$W$3:$W$302=X13))</f>
        <v>0</v>
      </c>
      <c r="AA13" s="103" t="n">
        <f aca="false">SUMPRODUCT((ENTRY!$F$3:$F$302=$AA$4)*(ENTRY!$H$3:$H$302=X13))+SUMPRODUCT((ENTRY!$I$3:$I$302=$AA$4)*(ENTRY!$K$3:$K$302=X13))+SUMPRODUCT((ENTRY!$L$3:$L$302=$AA$4)*(ENTRY!$N$3:$N$302=X13))+SUMPRODUCT((ENTRY!$O$3:$O$302=$AA$4)*(ENTRY!$Q$3:$Q$302=X13))+SUMPRODUCT((ENTRY!$R$3:$R$302=$AA$4)*(ENTRY!$T$3:$T$302=X13))+SUMPRODUCT((ENTRY!$U$3:$U$302=$AA$4)*(ENTRY!$W$3:$W$302=X13))</f>
        <v>0</v>
      </c>
      <c r="AB13" s="103" t="n">
        <f aca="false">SUMPRODUCT((ENTRY!$F$3:$F$302=$AB$4)*(ENTRY!$H$3:$H$302=X13))+SUMPRODUCT((ENTRY!$I$3:$I$302=$AB$4)*(ENTRY!$K$3:$K$302=X13))+SUMPRODUCT((ENTRY!$L$3:$L$302=$AB$4)*(ENTRY!$N$3:$N$302=X13))+SUMPRODUCT((ENTRY!$O$3:$O$302=$AB$4)*(ENTRY!$Q$3:$Q$302=X13))+SUMPRODUCT((ENTRY!$R$3:$R$302=$AB$4)*(ENTRY!$T$3:$T$302=X13))+SUMPRODUCT((ENTRY!$U$3:$U$302=$AB$4)*(ENTRY!$W$3:$W$302=X13))</f>
        <v>0</v>
      </c>
      <c r="AC13" s="103" t="n">
        <f aca="false">SUMPRODUCT((ENTRY!$F$3:$F$302=$AC$4)*(ENTRY!$H$3:$H$302=X13))+SUMPRODUCT((ENTRY!$I$3:$I$302=$AC$4)*(ENTRY!$K$3:$K$302=X13))+SUMPRODUCT((ENTRY!$L$3:$L$302=$AC$4)*(ENTRY!$N$3:$N$302=X13))+SUMPRODUCT((ENTRY!$O$3:$O$302=$AC$4)*(ENTRY!$Q$3:$Q$302=X13))+SUMPRODUCT((ENTRY!$R$3:$R$302=$AC$4)*(ENTRY!$T$3:$T$302=X13))+SUMPRODUCT((ENTRY!$U$3:$U$302=$AC$4)*(ENTRY!$W$3:$W$302=X13))</f>
        <v>0</v>
      </c>
    </row>
    <row r="14" customFormat="false" ht="15.75" hidden="false" customHeight="false" outlineLevel="0" collapsed="false">
      <c r="A14" s="144" t="n">
        <f aca="false">A7</f>
        <v>2</v>
      </c>
      <c r="B14" s="137" t="n">
        <f aca="false">COUNTIF(ENTRY!$F$3:$F$302,A14)+COUNTIF(ENTRY!$I$3:$I$302,A14)+COUNTIF(ENTRY!$L$3:$L$302,A14)+COUNTIF(ENTRY!$O$3:$O$302,A14)+COUNTIF(ENTRY!$R$3:$R$302,A14)++COUNTIF(ENTRY!$U$3:$U$302,A14)</f>
        <v>82</v>
      </c>
      <c r="C14" s="145" t="s">
        <v>45</v>
      </c>
      <c r="D14" s="139" t="n">
        <f aca="false">COUNTIF(ENTRY!$AU$3:$BI$302,C14)</f>
        <v>46</v>
      </c>
      <c r="E14" s="146" t="s">
        <v>45</v>
      </c>
      <c r="F14" s="139" t="n">
        <f aca="false">SUMPRODUCT((ENTRY!$E$3:$E$302="M")*(ENTRY!$AU$3:$BI$302=E14))</f>
        <v>19</v>
      </c>
      <c r="G14" s="146" t="s">
        <v>45</v>
      </c>
      <c r="H14" s="139" t="n">
        <f aca="false">SUMPRODUCT((ENTRY!$E$3:$E$302="F")*(ENTRY!$AU$3:$BI$302=G14))</f>
        <v>27</v>
      </c>
      <c r="I14" s="0"/>
      <c r="J14" s="90"/>
      <c r="K14" s="0"/>
      <c r="L14" s="0"/>
      <c r="M14" s="90"/>
      <c r="N14" s="0"/>
      <c r="O14" s="0"/>
      <c r="P14" s="0"/>
      <c r="Q14" s="147" t="s">
        <v>178</v>
      </c>
      <c r="R14" s="147"/>
      <c r="S14" s="148" t="s">
        <v>179</v>
      </c>
      <c r="T14" s="149" t="s">
        <v>180</v>
      </c>
      <c r="U14" s="150" t="s">
        <v>145</v>
      </c>
      <c r="V14" s="129"/>
      <c r="X14" s="102" t="s">
        <v>168</v>
      </c>
      <c r="Y14" s="103" t="n">
        <f aca="false">SUM(Y5:Y13)</f>
        <v>82</v>
      </c>
      <c r="Z14" s="103" t="n">
        <f aca="false">SUM(Z5:Z13)</f>
        <v>82</v>
      </c>
      <c r="AA14" s="103" t="n">
        <f aca="false">SUM(AA5:AA13)</f>
        <v>82</v>
      </c>
      <c r="AB14" s="103" t="n">
        <f aca="false">SUM(AB5:AB13)</f>
        <v>82</v>
      </c>
      <c r="AC14" s="103" t="n">
        <f aca="false">SUM(AC5:AC13)</f>
        <v>82</v>
      </c>
    </row>
    <row r="15" customFormat="false" ht="15.75" hidden="false" customHeight="false" outlineLevel="0" collapsed="false">
      <c r="A15" s="144" t="n">
        <f aca="false">A8</f>
        <v>41</v>
      </c>
      <c r="B15" s="137" t="n">
        <f aca="false">COUNTIF(ENTRY!$F$3:$F$302,A15)+COUNTIF(ENTRY!$I$3:$I$302,A15)+COUNTIF(ENTRY!$L$3:$L$302,A15)+COUNTIF(ENTRY!$O$3:$O$302,A15)+COUNTIF(ENTRY!$R$3:$R$302,A15)++COUNTIF(ENTRY!$U$3:$U$302,A15)</f>
        <v>82</v>
      </c>
      <c r="C15" s="145" t="s">
        <v>42</v>
      </c>
      <c r="D15" s="139" t="n">
        <f aca="false">COUNTIF(ENTRY!$AU$3:$BI$302,C15)</f>
        <v>57</v>
      </c>
      <c r="E15" s="146" t="s">
        <v>42</v>
      </c>
      <c r="F15" s="139" t="n">
        <f aca="false">SUMPRODUCT((ENTRY!$E$3:$E$302="M")*(ENTRY!$AU$3:$BI$302=E15))</f>
        <v>38</v>
      </c>
      <c r="G15" s="146" t="s">
        <v>42</v>
      </c>
      <c r="H15" s="139" t="n">
        <f aca="false">SUMPRODUCT((ENTRY!$E$3:$E$302="F")*(ENTRY!$AU$3:$BI$302=G15))</f>
        <v>19</v>
      </c>
      <c r="I15" s="0"/>
      <c r="J15" s="125" t="s">
        <v>181</v>
      </c>
      <c r="K15" s="125"/>
      <c r="L15" s="125"/>
      <c r="M15" s="125"/>
      <c r="N15" s="125"/>
      <c r="O15" s="0"/>
      <c r="P15" s="0"/>
      <c r="Q15" s="147"/>
      <c r="R15" s="147"/>
      <c r="S15" s="151" t="n">
        <f aca="false">IFERROR((D13*8+D14*7+D15*6+D16*5+D17*4+D18*3+D19*2+D20*1+D21*0)/(S11+S12)*2.5,"NA")</f>
        <v>58.9939024390244</v>
      </c>
      <c r="T15" s="152" t="n">
        <f aca="false">IFERROR((F13*8+F14*7+F15*6+F16*5+F17*4+F18*3+F19*2+F20*1+F21*0)/S12*2.5,"NA")</f>
        <v>55.5813953488372</v>
      </c>
      <c r="U15" s="153" t="n">
        <f aca="false">IFERROR((H13*8+H14*7+H15*6+H16*5+H17*4+H18*3+H19*2+H20*1+H21*0)/(S11) *2.5,"NA")</f>
        <v>62.7564102564103</v>
      </c>
      <c r="V15" s="129"/>
      <c r="X15" s="154" t="s">
        <v>182</v>
      </c>
      <c r="Y15" s="155" t="n">
        <f aca="false">Y14-Y13</f>
        <v>82</v>
      </c>
      <c r="Z15" s="155" t="n">
        <f aca="false">Z14-Z13</f>
        <v>82</v>
      </c>
      <c r="AA15" s="155" t="n">
        <f aca="false">AA14-AA13</f>
        <v>82</v>
      </c>
      <c r="AB15" s="155" t="n">
        <f aca="false">AB14-AB13</f>
        <v>82</v>
      </c>
      <c r="AC15" s="155" t="n">
        <f aca="false">AC14-AC13</f>
        <v>82</v>
      </c>
    </row>
    <row r="16" customFormat="false" ht="15.75" hidden="false" customHeight="false" outlineLevel="0" collapsed="false">
      <c r="A16" s="144" t="n">
        <f aca="false">A9</f>
        <v>86</v>
      </c>
      <c r="B16" s="137" t="n">
        <f aca="false">COUNTIF(ENTRY!$F$3:$F$302,A16)+COUNTIF(ENTRY!$I$3:$I$302,A16)+COUNTIF(ENTRY!$L$3:$L$302,A16)+COUNTIF(ENTRY!$O$3:$O$302,A16)+COUNTIF(ENTRY!$R$3:$R$302,A16)++COUNTIF(ENTRY!$U$3:$U$302,A16)</f>
        <v>82</v>
      </c>
      <c r="C16" s="145" t="s">
        <v>41</v>
      </c>
      <c r="D16" s="139" t="n">
        <f aca="false">COUNTIF(ENTRY!$AU$3:$BI$302,C16)</f>
        <v>71</v>
      </c>
      <c r="E16" s="146" t="s">
        <v>41</v>
      </c>
      <c r="F16" s="139" t="n">
        <f aca="false">SUMPRODUCT((ENTRY!$E$3:$E$302="M")*(ENTRY!$AU$3:$BI$302=E16))</f>
        <v>42</v>
      </c>
      <c r="G16" s="146" t="s">
        <v>41</v>
      </c>
      <c r="H16" s="139" t="n">
        <f aca="false">SUMPRODUCT((ENTRY!$E$3:$E$302="F")*(ENTRY!$AU$3:$BI$302=G16))</f>
        <v>29</v>
      </c>
      <c r="I16" s="0"/>
      <c r="J16" s="156" t="s">
        <v>172</v>
      </c>
      <c r="K16" s="157" t="s">
        <v>174</v>
      </c>
      <c r="L16" s="157" t="s">
        <v>175</v>
      </c>
      <c r="M16" s="157" t="s">
        <v>27</v>
      </c>
      <c r="N16" s="158" t="s">
        <v>176</v>
      </c>
      <c r="O16" s="0"/>
      <c r="P16" s="0"/>
      <c r="Q16" s="0"/>
      <c r="R16" s="0"/>
      <c r="S16" s="0"/>
      <c r="V16" s="129"/>
      <c r="X16" s="159" t="s">
        <v>183</v>
      </c>
      <c r="Y16" s="160" t="n">
        <f aca="false">IFERROR(Y15/B13*100,"NA")</f>
        <v>100</v>
      </c>
      <c r="Z16" s="160" t="n">
        <f aca="false">IFERROR(Z15/B14*100,"NA")</f>
        <v>100</v>
      </c>
      <c r="AA16" s="160" t="n">
        <f aca="false">IFERROR(AA15/B15*100,"NA")</f>
        <v>100</v>
      </c>
      <c r="AB16" s="160" t="n">
        <f aca="false">IFERROR(AB15/B16*100,"NA")</f>
        <v>100</v>
      </c>
      <c r="AC16" s="160" t="n">
        <f aca="false">IFERROR(AC15/B17*100,"NA")</f>
        <v>100</v>
      </c>
    </row>
    <row r="17" customFormat="false" ht="15.75" hidden="false" customHeight="false" outlineLevel="0" collapsed="false">
      <c r="A17" s="161" t="n">
        <f aca="false">A10</f>
        <v>87</v>
      </c>
      <c r="B17" s="162" t="n">
        <f aca="false">COUNTIF(ENTRY!$F$3:$F$302,A17)+COUNTIF(ENTRY!$I$3:$I$302,A17)+COUNTIF(ENTRY!$L$3:$L$302,A17)+COUNTIF(ENTRY!$O$3:$O$302,A17)+COUNTIF(ENTRY!$R$3:$R$302,A17)++COUNTIF(ENTRY!$U$3:$U$302,A17)</f>
        <v>82</v>
      </c>
      <c r="C17" s="145" t="s">
        <v>48</v>
      </c>
      <c r="D17" s="139" t="n">
        <f aca="false">COUNTIF(ENTRY!$AU$3:$BI$302,C17)</f>
        <v>73</v>
      </c>
      <c r="E17" s="146" t="s">
        <v>48</v>
      </c>
      <c r="F17" s="139" t="n">
        <f aca="false">SUMPRODUCT((ENTRY!$E$3:$E$302="M")*(ENTRY!$AU$3:$BI$302=E17))</f>
        <v>39</v>
      </c>
      <c r="G17" s="146" t="s">
        <v>48</v>
      </c>
      <c r="H17" s="139" t="n">
        <f aca="false">SUMPRODUCT((ENTRY!$E$3:$E$302="F")*(ENTRY!$AU$3:$BI$302=G17))</f>
        <v>34</v>
      </c>
      <c r="I17" s="0"/>
      <c r="J17" s="163" t="n">
        <f aca="false">S11</f>
        <v>39</v>
      </c>
      <c r="K17" s="164" t="n">
        <f aca="false">SUMPRODUCT((ENTRY!E3:E302="F")*ISNUMBER(ENTRY!BJ3:BJ302))</f>
        <v>39</v>
      </c>
      <c r="L17" s="164" t="n">
        <f aca="false">SUMPRODUCT((ENTRY!E3:E302="F")*(ENTRY!BJ3:BJ302="C"))</f>
        <v>0</v>
      </c>
      <c r="M17" s="164" t="n">
        <f aca="false">SUMPRODUCT((ENTRY!E3:E302="F")*(ENTRY!BJ3:BJ302="F"))</f>
        <v>0</v>
      </c>
      <c r="N17" s="165" t="n">
        <f aca="false">IFERROR(K17/J17*100,"NA")</f>
        <v>100</v>
      </c>
      <c r="O17" s="0"/>
      <c r="P17" s="0"/>
      <c r="Q17" s="0"/>
      <c r="R17" s="0"/>
      <c r="S17" s="0"/>
      <c r="V17" s="129"/>
      <c r="X17" s="166" t="s">
        <v>184</v>
      </c>
      <c r="Y17" s="167" t="n">
        <f aca="false">IFERROR((Y5*8+Y6*7+Y7*6+Y8*5+Y9*4+Y10*3+Y11*2+Y12*1+Y13*0)/($B13*8)*100,"NA")</f>
        <v>52.8963414634146</v>
      </c>
      <c r="Z17" s="167" t="n">
        <f aca="false">IFERROR((Z5*8+Z6*7+Z7*6+Z8*5+Z9*4+Z10*3+Z11*2+Z12*1+Z13*0)/($B14*8)*100,"NA")</f>
        <v>64.9390243902439</v>
      </c>
      <c r="AA17" s="167" t="n">
        <f aca="false">IFERROR((AA5*8+AA6*7+AA7*6+AA8*5+AA9*4+AA10*3+AA11*2+AA12*1+AA13*0)/($B15*8)*100,"NA")</f>
        <v>53.2012195121951</v>
      </c>
      <c r="AB17" s="167" t="n">
        <f aca="false">IFERROR((AB5*8+AB6*7+AB7*6+AB8*5+AB9*4+AB10*3+AB11*2+AB12*1+AB13*0)/($B16*8)*100,"NA")</f>
        <v>65.2439024390244</v>
      </c>
      <c r="AC17" s="167" t="n">
        <f aca="false">IFERROR((AC5*8+AC6*7+AC7*6+AC8*5+AC9*4+AC10*3+AC11*2+AC12*1+AC13*0)/($B17*8)*100,"NA")</f>
        <v>58.6890243902439</v>
      </c>
    </row>
    <row r="18" customFormat="false" ht="15.75" hidden="false" customHeight="false" outlineLevel="0" collapsed="false">
      <c r="A18" s="121"/>
      <c r="B18" s="122"/>
      <c r="C18" s="145" t="s">
        <v>47</v>
      </c>
      <c r="D18" s="139" t="n">
        <f aca="false">COUNTIF(ENTRY!$AU$3:$BI$302,C18)</f>
        <v>58</v>
      </c>
      <c r="E18" s="146" t="s">
        <v>47</v>
      </c>
      <c r="F18" s="139" t="n">
        <f aca="false">SUMPRODUCT((ENTRY!$E$3:$E$302="M")*(ENTRY!$AU$3:$BI$302=E18))</f>
        <v>29</v>
      </c>
      <c r="G18" s="146" t="s">
        <v>47</v>
      </c>
      <c r="H18" s="139" t="n">
        <f aca="false">SUMPRODUCT((ENTRY!$E$3:$E$302="F")*(ENTRY!$AU$3:$BI$302=G18))</f>
        <v>29</v>
      </c>
      <c r="I18" s="0"/>
      <c r="J18" s="90"/>
      <c r="K18" s="0"/>
      <c r="L18" s="0"/>
      <c r="M18" s="90"/>
      <c r="N18" s="0"/>
      <c r="O18" s="0"/>
      <c r="P18" s="0"/>
      <c r="Q18" s="0"/>
      <c r="R18" s="0"/>
      <c r="S18" s="0"/>
      <c r="V18" s="129"/>
    </row>
    <row r="19" customFormat="false" ht="15.75" hidden="false" customHeight="false" outlineLevel="0" collapsed="false">
      <c r="A19" s="130" t="s">
        <v>185</v>
      </c>
      <c r="B19" s="130"/>
      <c r="C19" s="145" t="s">
        <v>52</v>
      </c>
      <c r="D19" s="139" t="n">
        <f aca="false">COUNTIF(ENTRY!$AU$3:$BI$302,C19)</f>
        <v>51</v>
      </c>
      <c r="E19" s="146" t="s">
        <v>52</v>
      </c>
      <c r="F19" s="139" t="n">
        <f aca="false">SUMPRODUCT((ENTRY!$E$3:$E$302="M")*(ENTRY!$AU$3:$BI$302=E19))</f>
        <v>31</v>
      </c>
      <c r="G19" s="146" t="s">
        <v>52</v>
      </c>
      <c r="H19" s="139" t="n">
        <f aca="false">SUMPRODUCT((ENTRY!$E$3:$E$302="F")*(ENTRY!$AU$3:$BI$302=G19))</f>
        <v>20</v>
      </c>
      <c r="I19" s="0"/>
      <c r="J19" s="125" t="s">
        <v>186</v>
      </c>
      <c r="K19" s="125"/>
      <c r="L19" s="125"/>
      <c r="M19" s="125"/>
      <c r="N19" s="125"/>
      <c r="O19" s="0"/>
      <c r="P19" s="0"/>
      <c r="Q19" s="0"/>
      <c r="R19" s="0"/>
      <c r="S19" s="0"/>
      <c r="V19" s="129"/>
      <c r="X19" s="168" t="s">
        <v>187</v>
      </c>
      <c r="Y19" s="168"/>
      <c r="Z19" s="168"/>
      <c r="AA19" s="168"/>
      <c r="AB19" s="168"/>
      <c r="AC19" s="168"/>
    </row>
    <row r="20" customFormat="false" ht="15.75" hidden="false" customHeight="false" outlineLevel="0" collapsed="false">
      <c r="A20" s="136" t="n">
        <f aca="false">A6</f>
        <v>101</v>
      </c>
      <c r="B20" s="169" t="n">
        <f aca="false">SUMPRODUCT((ENTRY!$F$3:$F$302=A20)*(ENTRY!$E$3:$E$302="F")) +SUMPRODUCT((ENTRY!$I$3:$I$302=A20)*(ENTRY!$E$3:$E$302="F"))+SUMPRODUCT((ENTRY!$L$3:$L$302=A20)*(ENTRY!$E$3:$E$302="F"))+SUMPRODUCT((ENTRY!$O$3:$O$302=A20)*(ENTRY!$E$3:$E$302="F"))+SUMPRODUCT((ENTRY!$R$3:$R$302=A20)*(ENTRY!$E$3:$E$302="F"))+SUMPRODUCT((ENTRY!$U$3:$U$302=A20)*(ENTRY!$E$3:$E$302="F"))</f>
        <v>39</v>
      </c>
      <c r="C20" s="145" t="s">
        <v>54</v>
      </c>
      <c r="D20" s="139" t="n">
        <f aca="false">COUNTIF(ENTRY!$AU$3:$BI$302,C20)</f>
        <v>12</v>
      </c>
      <c r="E20" s="146" t="s">
        <v>54</v>
      </c>
      <c r="F20" s="139" t="n">
        <f aca="false">SUMPRODUCT((ENTRY!$E$3:$E$302="M")*(ENTRY!$AU$3:$BI$302=E20))</f>
        <v>8</v>
      </c>
      <c r="G20" s="146" t="s">
        <v>54</v>
      </c>
      <c r="H20" s="139" t="n">
        <f aca="false">SUMPRODUCT((ENTRY!$E$3:$E$302="F")*(ENTRY!$AU$3:$BI$302=G20))</f>
        <v>4</v>
      </c>
      <c r="I20" s="0"/>
      <c r="J20" s="156" t="s">
        <v>172</v>
      </c>
      <c r="K20" s="157" t="s">
        <v>174</v>
      </c>
      <c r="L20" s="157" t="s">
        <v>175</v>
      </c>
      <c r="M20" s="157" t="s">
        <v>27</v>
      </c>
      <c r="N20" s="158" t="s">
        <v>176</v>
      </c>
      <c r="O20" s="0"/>
      <c r="P20" s="0"/>
      <c r="Q20" s="0"/>
      <c r="R20" s="0"/>
      <c r="S20" s="0"/>
      <c r="V20" s="129"/>
      <c r="X20" s="170" t="s">
        <v>157</v>
      </c>
      <c r="Y20" s="171" t="n">
        <f aca="false">A6</f>
        <v>101</v>
      </c>
      <c r="Z20" s="172" t="n">
        <f aca="false">A7</f>
        <v>2</v>
      </c>
      <c r="AA20" s="172" t="n">
        <f aca="false">A8</f>
        <v>41</v>
      </c>
      <c r="AB20" s="172" t="n">
        <f aca="false">A9</f>
        <v>86</v>
      </c>
      <c r="AC20" s="172" t="n">
        <f aca="false">A10</f>
        <v>87</v>
      </c>
    </row>
    <row r="21" customFormat="false" ht="15.75" hidden="false" customHeight="false" outlineLevel="0" collapsed="false">
      <c r="A21" s="144" t="n">
        <f aca="false">A7</f>
        <v>2</v>
      </c>
      <c r="B21" s="169" t="n">
        <f aca="false">SUMPRODUCT((ENTRY!$F$3:$F$302=A21)*(ENTRY!$E$3:$E$302="F")) +SUMPRODUCT((ENTRY!$I$3:$I$302=A21)*(ENTRY!$E$3:$E$302="F"))+SUMPRODUCT((ENTRY!$L$3:$L$302=A21)*(ENTRY!$E$3:$E$302="F"))+SUMPRODUCT((ENTRY!$O$3:$O$302=A21)*(ENTRY!$E$3:$E$302="F"))+SUMPRODUCT((ENTRY!$R$3:$R$302=A21)*(ENTRY!$E$3:$E$302="F"))+SUMPRODUCT((ENTRY!$U$3:$U$302=A21)*(ENTRY!$E$3:$E$302="F"))</f>
        <v>39</v>
      </c>
      <c r="C21" s="173" t="s">
        <v>177</v>
      </c>
      <c r="D21" s="139" t="n">
        <f aca="false">COUNTIF(ENTRY!$F$3:$W$302,C21)</f>
        <v>0</v>
      </c>
      <c r="E21" s="174" t="s">
        <v>177</v>
      </c>
      <c r="F21" s="139" t="n">
        <f aca="false">SUMPRODUCT((ENTRY!$E$3:$E$302="M")*(ENTRY!$F$3:$W$302=E21))</f>
        <v>0</v>
      </c>
      <c r="G21" s="174" t="s">
        <v>177</v>
      </c>
      <c r="H21" s="139" t="n">
        <f aca="false">SUMPRODUCT((ENTRY!$E$3:$E$302="F")*(ENTRY!$F$3:$W$302=G21))</f>
        <v>0</v>
      </c>
      <c r="I21" s="0"/>
      <c r="J21" s="163" t="n">
        <f aca="false">S12</f>
        <v>43</v>
      </c>
      <c r="K21" s="164" t="n">
        <f aca="false">SUMPRODUCT((ENTRY!E3:E302="M")*ISNUMBER(ENTRY!BJ3:BJ302))</f>
        <v>43</v>
      </c>
      <c r="L21" s="164" t="n">
        <f aca="false">SUMPRODUCT((ENTRY!E3:E302="M")*(ENTRY!BJ3:BJ302="C"))</f>
        <v>0</v>
      </c>
      <c r="M21" s="164" t="n">
        <f aca="false">SUMPRODUCT((ENTRY!E3:E302="M")*(ENTRY!BJ3:BJ302="F"))</f>
        <v>0</v>
      </c>
      <c r="N21" s="165" t="n">
        <f aca="false">IFERROR(K21/J21*100,"NA")</f>
        <v>100</v>
      </c>
      <c r="O21" s="0"/>
      <c r="P21" s="0"/>
      <c r="Q21" s="0"/>
      <c r="R21" s="0"/>
      <c r="S21" s="0"/>
      <c r="V21" s="129"/>
      <c r="X21" s="175" t="s">
        <v>44</v>
      </c>
      <c r="Y21" s="176" t="n">
        <f aca="false">SUMPRODUCT((ENTRY!$E$3:$E$302="M")*(ENTRY!$F$3:$F$302=$Y$20)*(ENTRY!$H$3:$H$302=X21))+SUMPRODUCT((ENTRY!$E$3:$E$302="M")*(ENTRY!$I$3:$I$302=$Y$20)*(ENTRY!$K$3:$K$302=X21))+SUMPRODUCT((ENTRY!$E$3:$E$302="M")*(ENTRY!$L$3:$L$302=$Y$20)*(ENTRY!$N$3:$N$302=X21))+SUMPRODUCT((ENTRY!$E$3:$E$302="M")*(ENTRY!$O$3:$O$302=$Y$20)*(ENTRY!$Q$3:$Q$302=X21))+SUMPRODUCT((ENTRY!$E$3:$E$302="M")*(ENTRY!$R$3:$R$302=$Y$20)*(ENTRY!$T$3:$T$302=X21))+SUMPRODUCT((ENTRY!$E$3:$E$302="M")*(ENTRY!$U$3:$U$302=$Y$20)*(ENTRY!$W$3:$W$302=X21))</f>
        <v>0</v>
      </c>
      <c r="Z21" s="177" t="n">
        <f aca="false">SUMPRODUCT((ENTRY!$E$3:$E$302="M")*(ENTRY!$F$3:$F$302=$Z$20)*(ENTRY!$H$3:$H$302=X21))+SUMPRODUCT((ENTRY!$E$3:$E$302="M")*(ENTRY!$I$3:$I$302=$Z$20)*(ENTRY!$K$3:$K$302=X21))+SUMPRODUCT((ENTRY!$E$3:$E$302="M")*(ENTRY!$L$3:$L$302=$Z$20)*(ENTRY!$N$3:$N$302=X21))+SUMPRODUCT((ENTRY!$E$3:$E$302="M")*(ENTRY!$O$3:$O$302=$Z$20)*(ENTRY!$Q$3:$Q$302=X21))+SUMPRODUCT((ENTRY!$E$3:$E$302="M")*(ENTRY!$R$3:$R$302=$Z$20)*(ENTRY!$T$3:$T$302=X21))+SUMPRODUCT((ENTRY!$E$3:$E$302="M")*(ENTRY!$U$3:$U$302=$Z$20)*(ENTRY!$W$3:$W$302=X21))</f>
        <v>4</v>
      </c>
      <c r="AA21" s="177" t="n">
        <f aca="false">SUMPRODUCT((ENTRY!$E$3:$E$302="M")*(ENTRY!$F$3:$F$302=$AA$20)*(ENTRY!$H$3:$H$302=X21))+SUMPRODUCT((ENTRY!$E$3:$E$302="M")*(ENTRY!$I$3:$I$302=$AA$20)*(ENTRY!$K$3:$K$302=X21))+SUMPRODUCT((ENTRY!$E$3:$E$302="M")*(ENTRY!$L$3:$L$302=$AA$20)*(ENTRY!$N$3:$N$302=X21))+SUMPRODUCT((ENTRY!$E$3:$E$302="M")*(ENTRY!$O$3:$O$302=$AA$20)*(ENTRY!$Q$3:$Q$302=X21))+SUMPRODUCT((ENTRY!$E$3:$E$302="M")*(ENTRY!$R$3:$R$302=$AA$20)*(ENTRY!$T$3:$T$302=X21))+SUMPRODUCT((ENTRY!$E$3:$E$302="M")*(ENTRY!$U$3:$U$302=$AA$20)*(ENTRY!$W$3:$W$302=X21))</f>
        <v>2</v>
      </c>
      <c r="AB21" s="177" t="n">
        <f aca="false">SUMPRODUCT((ENTRY!$E$3:$E$302="M")*(ENTRY!$F$3:$F$302=$AB$20)*(ENTRY!$H$3:$H$302=X21))+SUMPRODUCT((ENTRY!$E$3:$E$302="M")*(ENTRY!$I$3:$I$302=$AB$20)*(ENTRY!$K$3:$K$302=X21))+SUMPRODUCT((ENTRY!$E$3:$E$302="M")*(ENTRY!$L$3:$L$302=$AB$20)*(ENTRY!$N$3:$N$302=X21))+SUMPRODUCT((ENTRY!$E$3:$E$302="M")*(ENTRY!$O$3:$O$302=$AB$20)*(ENTRY!$Q$3:$Q$302=X21))+SUMPRODUCT((ENTRY!$E$3:$E$302="M")*(ENTRY!$R$3:$R$302=$AB$20)*(ENTRY!$T$3:$T$302=X21))+SUMPRODUCT((ENTRY!$E$3:$E$302="M")*(ENTRY!$U$3:$U$302=$AB$20)*(ENTRY!$W$3:$W$302=X21))</f>
        <v>1</v>
      </c>
      <c r="AC21" s="177" t="n">
        <f aca="false">SUMPRODUCT((ENTRY!$E$3:$E$302="M")*(ENTRY!$F$3:$F$302=$AC$20)*(ENTRY!$H$3:$H$302=X21))+SUMPRODUCT((ENTRY!$E$3:$E$302="M")*(ENTRY!$I$3:$I$302=$AC$20)*(ENTRY!$K$3:$K$302=X21))+SUMPRODUCT((ENTRY!$E$3:$E$302="M")*(ENTRY!$L$3:$L$302=$AC$20)*(ENTRY!$N$3:$N$302=X21))+SUMPRODUCT((ENTRY!$E$3:$E$302="M")*(ENTRY!$O$3:$O$302=$AC$20)*(ENTRY!$Q$3:$Q$302=X21))+SUMPRODUCT((ENTRY!$E$3:$E$302="M")*(ENTRY!$R$3:$R$302=$AC$20)*(ENTRY!$T$3:$T$302=X21))+SUMPRODUCT((ENTRY!$E$3:$E$302="M")*(ENTRY!$U$3:$U$302=$AC$20)*(ENTRY!$W$3:$W$302=X21))</f>
        <v>2</v>
      </c>
    </row>
    <row r="22" customFormat="false" ht="15" hidden="false" customHeight="false" outlineLevel="0" collapsed="false">
      <c r="A22" s="144" t="n">
        <f aca="false">A8</f>
        <v>41</v>
      </c>
      <c r="B22" s="169" t="n">
        <f aca="false">SUMPRODUCT((ENTRY!$F$3:$F$302=A22)*(ENTRY!$E$3:$E$302="F")) +SUMPRODUCT((ENTRY!$I$3:$I$302=A22)*(ENTRY!$E$3:$E$302="F"))+SUMPRODUCT((ENTRY!$L$3:$L$302=A22)*(ENTRY!$E$3:$E$302="F"))+SUMPRODUCT((ENTRY!$O$3:$O$302=A22)*(ENTRY!$E$3:$E$302="F"))+SUMPRODUCT((ENTRY!$R$3:$R$302=A22)*(ENTRY!$E$3:$E$302="F"))+SUMPRODUCT((ENTRY!$U$3:$U$302=A22)*(ENTRY!$E$3:$E$302="F"))</f>
        <v>39</v>
      </c>
      <c r="C22" s="0"/>
      <c r="D22" s="0"/>
      <c r="E22" s="0"/>
      <c r="F22" s="0"/>
      <c r="G22" s="0"/>
      <c r="H22" s="0"/>
      <c r="I22" s="0"/>
      <c r="J22" s="0"/>
      <c r="K22" s="0"/>
      <c r="L22" s="0"/>
      <c r="M22" s="0"/>
      <c r="N22" s="0"/>
      <c r="O22" s="0"/>
      <c r="P22" s="0"/>
      <c r="Q22" s="0"/>
      <c r="R22" s="0"/>
      <c r="S22" s="0"/>
      <c r="V22" s="129"/>
      <c r="X22" s="178" t="s">
        <v>45</v>
      </c>
      <c r="Y22" s="176" t="n">
        <f aca="false">SUMPRODUCT((ENTRY!$E$3:$E$302="M")*(ENTRY!$F$3:$F$302=$Y$20)*(ENTRY!$H$3:$H$302=X22))+SUMPRODUCT((ENTRY!$E$3:$E$302="M")*(ENTRY!$I$3:$I$302=$Y$20)*(ENTRY!$K$3:$K$302=X22))+SUMPRODUCT((ENTRY!$E$3:$E$302="M")*(ENTRY!$L$3:$L$302=$Y$20)*(ENTRY!$N$3:$N$302=X22))+SUMPRODUCT((ENTRY!$E$3:$E$302="M")*(ENTRY!$O$3:$O$302=$Y$20)*(ENTRY!$Q$3:$Q$302=X22))+SUMPRODUCT((ENTRY!$E$3:$E$302="M")*(ENTRY!$R$3:$R$302=$Y$20)*(ENTRY!$T$3:$T$302=X22))+SUMPRODUCT((ENTRY!$E$3:$E$302="M")*(ENTRY!$U$3:$U$302=$Y$20)*(ENTRY!$W$3:$W$302=X22))</f>
        <v>2</v>
      </c>
      <c r="Z22" s="177" t="n">
        <f aca="false">SUMPRODUCT((ENTRY!$E$3:$E$302="M")*(ENTRY!$F$3:$F$302=$Z$20)*(ENTRY!$H$3:$H$302=X22))+SUMPRODUCT((ENTRY!$E$3:$E$302="M")*(ENTRY!$I$3:$I$302=$Z$20)*(ENTRY!$K$3:$K$302=X22))+SUMPRODUCT((ENTRY!$E$3:$E$302="M")*(ENTRY!$L$3:$L$302=$Z$20)*(ENTRY!$N$3:$N$302=X22))+SUMPRODUCT((ENTRY!$E$3:$E$302="M")*(ENTRY!$O$3:$O$302=$Z$20)*(ENTRY!$Q$3:$Q$302=X22))+SUMPRODUCT((ENTRY!$E$3:$E$302="M")*(ENTRY!$R$3:$R$302=$Z$20)*(ENTRY!$T$3:$T$302=X22))+SUMPRODUCT((ENTRY!$E$3:$E$302="M")*(ENTRY!$U$3:$U$302=$Z$20)*(ENTRY!$W$3:$W$302=X22))</f>
        <v>4</v>
      </c>
      <c r="AA22" s="177" t="n">
        <f aca="false">SUMPRODUCT((ENTRY!$E$3:$E$302="M")*(ENTRY!$F$3:$F$302=$AA$20)*(ENTRY!$H$3:$H$302=X22))+SUMPRODUCT((ENTRY!$E$3:$E$302="M")*(ENTRY!$I$3:$I$302=$AA$20)*(ENTRY!$K$3:$K$302=X22))+SUMPRODUCT((ENTRY!$E$3:$E$302="M")*(ENTRY!$L$3:$L$302=$AA$20)*(ENTRY!$N$3:$N$302=X22))+SUMPRODUCT((ENTRY!$E$3:$E$302="M")*(ENTRY!$O$3:$O$302=$AA$20)*(ENTRY!$Q$3:$Q$302=X22))+SUMPRODUCT((ENTRY!$E$3:$E$302="M")*(ENTRY!$R$3:$R$302=$AA$20)*(ENTRY!$T$3:$T$302=X22))+SUMPRODUCT((ENTRY!$E$3:$E$302="M")*(ENTRY!$U$3:$U$302=$AA$20)*(ENTRY!$W$3:$W$302=X22))</f>
        <v>1</v>
      </c>
      <c r="AB22" s="177" t="n">
        <f aca="false">SUMPRODUCT((ENTRY!$E$3:$E$302="M")*(ENTRY!$F$3:$F$302=$AB$20)*(ENTRY!$H$3:$H$302=X22))+SUMPRODUCT((ENTRY!$E$3:$E$302="M")*(ENTRY!$I$3:$I$302=$AB$20)*(ENTRY!$K$3:$K$302=X22))+SUMPRODUCT((ENTRY!$E$3:$E$302="M")*(ENTRY!$L$3:$L$302=$AB$20)*(ENTRY!$N$3:$N$302=X22))+SUMPRODUCT((ENTRY!$E$3:$E$302="M")*(ENTRY!$O$3:$O$302=$AB$20)*(ENTRY!$Q$3:$Q$302=X22))+SUMPRODUCT((ENTRY!$E$3:$E$302="M")*(ENTRY!$R$3:$R$302=$AB$20)*(ENTRY!$T$3:$T$302=X22))+SUMPRODUCT((ENTRY!$E$3:$E$302="M")*(ENTRY!$U$3:$U$302=$AB$20)*(ENTRY!$W$3:$W$302=X22))</f>
        <v>6</v>
      </c>
      <c r="AC22" s="177" t="n">
        <f aca="false">SUMPRODUCT((ENTRY!$E$3:$E$302="M")*(ENTRY!$F$3:$F$302=$AC$20)*(ENTRY!$H$3:$H$302=X22))+SUMPRODUCT((ENTRY!$E$3:$E$302="M")*(ENTRY!$I$3:$I$302=$AC$20)*(ENTRY!$K$3:$K$302=X22))+SUMPRODUCT((ENTRY!$E$3:$E$302="M")*(ENTRY!$L$3:$L$302=$AC$20)*(ENTRY!$N$3:$N$302=X22))+SUMPRODUCT((ENTRY!$E$3:$E$302="M")*(ENTRY!$O$3:$O$302=$AC$20)*(ENTRY!$Q$3:$Q$302=X22))+SUMPRODUCT((ENTRY!$E$3:$E$302="M")*(ENTRY!$R$3:$R$302=$AC$20)*(ENTRY!$T$3:$T$302=X22))+SUMPRODUCT((ENTRY!$E$3:$E$302="M")*(ENTRY!$U$3:$U$302=$AC$20)*(ENTRY!$W$3:$W$302=X22))</f>
        <v>6</v>
      </c>
    </row>
    <row r="23" customFormat="false" ht="15" hidden="false" customHeight="false" outlineLevel="0" collapsed="false">
      <c r="A23" s="144" t="n">
        <f aca="false">A9</f>
        <v>86</v>
      </c>
      <c r="B23" s="169" t="n">
        <f aca="false">SUMPRODUCT((ENTRY!$F$3:$F$302=A23)*(ENTRY!$E$3:$E$302="F")) +SUMPRODUCT((ENTRY!$I$3:$I$302=A23)*(ENTRY!$E$3:$E$302="F"))+SUMPRODUCT((ENTRY!$L$3:$L$302=A23)*(ENTRY!$E$3:$E$302="F"))+SUMPRODUCT((ENTRY!$O$3:$O$302=A23)*(ENTRY!$E$3:$E$302="F"))+SUMPRODUCT((ENTRY!$R$3:$R$302=A23)*(ENTRY!$E$3:$E$302="F"))+SUMPRODUCT((ENTRY!$U$3:$U$302=A23)*(ENTRY!$E$3:$E$302="F"))</f>
        <v>39</v>
      </c>
      <c r="C23" s="0"/>
      <c r="D23" s="0"/>
      <c r="E23" s="0"/>
      <c r="F23" s="179"/>
      <c r="G23" s="0"/>
      <c r="H23" s="0"/>
      <c r="I23" s="179"/>
      <c r="J23" s="179"/>
      <c r="K23" s="179"/>
      <c r="L23" s="179"/>
      <c r="M23" s="179"/>
      <c r="N23" s="116"/>
      <c r="O23" s="179"/>
      <c r="P23" s="179"/>
      <c r="Q23" s="179"/>
      <c r="R23" s="179"/>
      <c r="S23" s="179"/>
      <c r="U23" s="100"/>
      <c r="V23" s="129"/>
      <c r="X23" s="178" t="s">
        <v>42</v>
      </c>
      <c r="Y23" s="176" t="n">
        <f aca="false">SUMPRODUCT((ENTRY!$E$3:$E$302="M")*(ENTRY!$F$3:$F$302=$Y$20)*(ENTRY!$H$3:$H$302=X23))+SUMPRODUCT((ENTRY!$E$3:$E$302="M")*(ENTRY!$I$3:$I$302=$Y$20)*(ENTRY!$K$3:$K$302=X23))+SUMPRODUCT((ENTRY!$E$3:$E$302="M")*(ENTRY!$L$3:$L$302=$Y$20)*(ENTRY!$N$3:$N$302=X23))+SUMPRODUCT((ENTRY!$E$3:$E$302="M")*(ENTRY!$O$3:$O$302=$Y$20)*(ENTRY!$Q$3:$Q$302=X23))+SUMPRODUCT((ENTRY!$E$3:$E$302="M")*(ENTRY!$R$3:$R$302=$Y$20)*(ENTRY!$T$3:$T$302=X23))+SUMPRODUCT((ENTRY!$E$3:$E$302="M")*(ENTRY!$U$3:$U$302=$Y$20)*(ENTRY!$W$3:$W$302=X23))</f>
        <v>6</v>
      </c>
      <c r="Z23" s="177" t="n">
        <f aca="false">SUMPRODUCT((ENTRY!$E$3:$E$302="M")*(ENTRY!$F$3:$F$302=$Z$20)*(ENTRY!$H$3:$H$302=X23))+SUMPRODUCT((ENTRY!$E$3:$E$302="M")*(ENTRY!$I$3:$I$302=$Z$20)*(ENTRY!$K$3:$K$302=X23))+SUMPRODUCT((ENTRY!$E$3:$E$302="M")*(ENTRY!$L$3:$L$302=$Z$20)*(ENTRY!$N$3:$N$302=X23))+SUMPRODUCT((ENTRY!$E$3:$E$302="M")*(ENTRY!$O$3:$O$302=$Z$20)*(ENTRY!$Q$3:$Q$302=X23))+SUMPRODUCT((ENTRY!$E$3:$E$302="M")*(ENTRY!$R$3:$R$302=$Z$20)*(ENTRY!$T$3:$T$302=X23))+SUMPRODUCT((ENTRY!$E$3:$E$302="M")*(ENTRY!$U$3:$U$302=$Z$20)*(ENTRY!$W$3:$W$302=X23))</f>
        <v>6</v>
      </c>
      <c r="AA23" s="177" t="n">
        <f aca="false">SUMPRODUCT((ENTRY!$E$3:$E$302="M")*(ENTRY!$F$3:$F$302=$AA$20)*(ENTRY!$H$3:$H$302=X23))+SUMPRODUCT((ENTRY!$E$3:$E$302="M")*(ENTRY!$I$3:$I$302=$AA$20)*(ENTRY!$K$3:$K$302=X23))+SUMPRODUCT((ENTRY!$E$3:$E$302="M")*(ENTRY!$L$3:$L$302=$AA$20)*(ENTRY!$N$3:$N$302=X23))+SUMPRODUCT((ENTRY!$E$3:$E$302="M")*(ENTRY!$O$3:$O$302=$AA$20)*(ENTRY!$Q$3:$Q$302=X23))+SUMPRODUCT((ENTRY!$E$3:$E$302="M")*(ENTRY!$R$3:$R$302=$AA$20)*(ENTRY!$T$3:$T$302=X23))+SUMPRODUCT((ENTRY!$E$3:$E$302="M")*(ENTRY!$U$3:$U$302=$AA$20)*(ENTRY!$W$3:$W$302=X23))</f>
        <v>6</v>
      </c>
      <c r="AB23" s="177" t="n">
        <f aca="false">SUMPRODUCT((ENTRY!$E$3:$E$302="M")*(ENTRY!$F$3:$F$302=$AB$20)*(ENTRY!$H$3:$H$302=X23))+SUMPRODUCT((ENTRY!$E$3:$E$302="M")*(ENTRY!$I$3:$I$302=$AB$20)*(ENTRY!$K$3:$K$302=X23))+SUMPRODUCT((ENTRY!$E$3:$E$302="M")*(ENTRY!$L$3:$L$302=$AB$20)*(ENTRY!$N$3:$N$302=X23))+SUMPRODUCT((ENTRY!$E$3:$E$302="M")*(ENTRY!$O$3:$O$302=$AB$20)*(ENTRY!$Q$3:$Q$302=X23))+SUMPRODUCT((ENTRY!$E$3:$E$302="M")*(ENTRY!$R$3:$R$302=$AB$20)*(ENTRY!$T$3:$T$302=X23))+SUMPRODUCT((ENTRY!$E$3:$E$302="M")*(ENTRY!$U$3:$U$302=$AB$20)*(ENTRY!$W$3:$W$302=X23))</f>
        <v>11</v>
      </c>
      <c r="AC23" s="177" t="n">
        <f aca="false">SUMPRODUCT((ENTRY!$E$3:$E$302="M")*(ENTRY!$F$3:$F$302=$AC$20)*(ENTRY!$H$3:$H$302=X23))+SUMPRODUCT((ENTRY!$E$3:$E$302="M")*(ENTRY!$I$3:$I$302=$AC$20)*(ENTRY!$K$3:$K$302=X23))+SUMPRODUCT((ENTRY!$E$3:$E$302="M")*(ENTRY!$L$3:$L$302=$AC$20)*(ENTRY!$N$3:$N$302=X23))+SUMPRODUCT((ENTRY!$E$3:$E$302="M")*(ENTRY!$O$3:$O$302=$AC$20)*(ENTRY!$Q$3:$Q$302=X23))+SUMPRODUCT((ENTRY!$E$3:$E$302="M")*(ENTRY!$R$3:$R$302=$AC$20)*(ENTRY!$T$3:$T$302=X23))+SUMPRODUCT((ENTRY!$E$3:$E$302="M")*(ENTRY!$U$3:$U$302=$AC$20)*(ENTRY!$W$3:$W$302=X23))</f>
        <v>9</v>
      </c>
    </row>
    <row r="24" customFormat="false" ht="15.75" hidden="false" customHeight="false" outlineLevel="0" collapsed="false">
      <c r="A24" s="161" t="n">
        <f aca="false">A10</f>
        <v>87</v>
      </c>
      <c r="B24" s="180" t="n">
        <f aca="false">SUMPRODUCT((ENTRY!$F$3:$F$302=A24)*(ENTRY!$E$3:$E$302="F")) +SUMPRODUCT((ENTRY!$I$3:$I$302=A24)*(ENTRY!$E$3:$E$302="F"))+SUMPRODUCT((ENTRY!$L$3:$L$302=A24)*(ENTRY!$E$3:$E$302="F"))+SUMPRODUCT((ENTRY!$O$3:$O$302=A24)*(ENTRY!$E$3:$E$302="F"))+SUMPRODUCT((ENTRY!$R$3:$R$302=A24)*(ENTRY!$E$3:$E$302="F"))+SUMPRODUCT((ENTRY!$U$3:$U$302=A24)*(ENTRY!$E$3:$E$302="F"))</f>
        <v>39</v>
      </c>
      <c r="C24" s="179"/>
      <c r="D24" s="0"/>
      <c r="E24" s="0"/>
      <c r="F24" s="116"/>
      <c r="G24" s="0"/>
      <c r="H24" s="0"/>
      <c r="I24" s="116"/>
      <c r="J24" s="116"/>
      <c r="K24" s="116"/>
      <c r="L24" s="116"/>
      <c r="M24" s="116"/>
      <c r="N24" s="116"/>
      <c r="O24" s="116"/>
      <c r="P24" s="116"/>
      <c r="Q24" s="116"/>
      <c r="R24" s="116"/>
      <c r="S24" s="116"/>
      <c r="U24" s="100"/>
      <c r="V24" s="129"/>
      <c r="X24" s="178" t="s">
        <v>41</v>
      </c>
      <c r="Y24" s="176" t="n">
        <f aca="false">SUMPRODUCT((ENTRY!$E$3:$E$302="M")*(ENTRY!$F$3:$F$302=$Y$20)*(ENTRY!$H$3:$H$302=X24))+SUMPRODUCT((ENTRY!$E$3:$E$302="M")*(ENTRY!$I$3:$I$302=$Y$20)*(ENTRY!$K$3:$K$302=X24))+SUMPRODUCT((ENTRY!$E$3:$E$302="M")*(ENTRY!$L$3:$L$302=$Y$20)*(ENTRY!$N$3:$N$302=X24))+SUMPRODUCT((ENTRY!$E$3:$E$302="M")*(ENTRY!$O$3:$O$302=$Y$20)*(ENTRY!$Q$3:$Q$302=X24))+SUMPRODUCT((ENTRY!$E$3:$E$302="M")*(ENTRY!$R$3:$R$302=$Y$20)*(ENTRY!$T$3:$T$302=X24))+SUMPRODUCT((ENTRY!$E$3:$E$302="M")*(ENTRY!$U$3:$U$302=$Y$20)*(ENTRY!$W$3:$W$302=X24))</f>
        <v>9</v>
      </c>
      <c r="Z24" s="177" t="n">
        <f aca="false">SUMPRODUCT((ENTRY!$E$3:$E$302="M")*(ENTRY!$F$3:$F$302=$Z$20)*(ENTRY!$H$3:$H$302=X24))+SUMPRODUCT((ENTRY!$E$3:$E$302="M")*(ENTRY!$I$3:$I$302=$Z$20)*(ENTRY!$K$3:$K$302=X24))+SUMPRODUCT((ENTRY!$E$3:$E$302="M")*(ENTRY!$L$3:$L$302=$Z$20)*(ENTRY!$N$3:$N$302=X24))+SUMPRODUCT((ENTRY!$E$3:$E$302="M")*(ENTRY!$O$3:$O$302=$Z$20)*(ENTRY!$Q$3:$Q$302=X24))+SUMPRODUCT((ENTRY!$E$3:$E$302="M")*(ENTRY!$R$3:$R$302=$Z$20)*(ENTRY!$T$3:$T$302=X24))+SUMPRODUCT((ENTRY!$E$3:$E$302="M")*(ENTRY!$U$3:$U$302=$Z$20)*(ENTRY!$W$3:$W$302=X24))</f>
        <v>9</v>
      </c>
      <c r="AA24" s="177" t="n">
        <f aca="false">SUMPRODUCT((ENTRY!$E$3:$E$302="M")*(ENTRY!$F$3:$F$302=$AA$20)*(ENTRY!$H$3:$H$302=X24))+SUMPRODUCT((ENTRY!$E$3:$E$302="M")*(ENTRY!$I$3:$I$302=$AA$20)*(ENTRY!$K$3:$K$302=X24))+SUMPRODUCT((ENTRY!$E$3:$E$302="M")*(ENTRY!$L$3:$L$302=$AA$20)*(ENTRY!$N$3:$N$302=X24))+SUMPRODUCT((ENTRY!$E$3:$E$302="M")*(ENTRY!$O$3:$O$302=$AA$20)*(ENTRY!$Q$3:$Q$302=X24))+SUMPRODUCT((ENTRY!$E$3:$E$302="M")*(ENTRY!$R$3:$R$302=$AA$20)*(ENTRY!$T$3:$T$302=X24))+SUMPRODUCT((ENTRY!$E$3:$E$302="M")*(ENTRY!$U$3:$U$302=$AA$20)*(ENTRY!$W$3:$W$302=X24))</f>
        <v>8</v>
      </c>
      <c r="AB24" s="177" t="n">
        <f aca="false">SUMPRODUCT((ENTRY!$E$3:$E$302="M")*(ENTRY!$F$3:$F$302=$AB$20)*(ENTRY!$H$3:$H$302=X24))+SUMPRODUCT((ENTRY!$E$3:$E$302="M")*(ENTRY!$I$3:$I$302=$AB$20)*(ENTRY!$K$3:$K$302=X24))+SUMPRODUCT((ENTRY!$E$3:$E$302="M")*(ENTRY!$L$3:$L$302=$AB$20)*(ENTRY!$N$3:$N$302=X24))+SUMPRODUCT((ENTRY!$E$3:$E$302="M")*(ENTRY!$O$3:$O$302=$AB$20)*(ENTRY!$Q$3:$Q$302=X24))+SUMPRODUCT((ENTRY!$E$3:$E$302="M")*(ENTRY!$R$3:$R$302=$AB$20)*(ENTRY!$T$3:$T$302=X24))+SUMPRODUCT((ENTRY!$E$3:$E$302="M")*(ENTRY!$U$3:$U$302=$AB$20)*(ENTRY!$W$3:$W$302=X24))</f>
        <v>10</v>
      </c>
      <c r="AC24" s="177" t="n">
        <f aca="false">SUMPRODUCT((ENTRY!$E$3:$E$302="M")*(ENTRY!$F$3:$F$302=$AC$20)*(ENTRY!$H$3:$H$302=X24))+SUMPRODUCT((ENTRY!$E$3:$E$302="M")*(ENTRY!$I$3:$I$302=$AC$20)*(ENTRY!$K$3:$K$302=X24))+SUMPRODUCT((ENTRY!$E$3:$E$302="M")*(ENTRY!$L$3:$L$302=$AC$20)*(ENTRY!$N$3:$N$302=X24))+SUMPRODUCT((ENTRY!$E$3:$E$302="M")*(ENTRY!$O$3:$O$302=$AC$20)*(ENTRY!$Q$3:$Q$302=X24))+SUMPRODUCT((ENTRY!$E$3:$E$302="M")*(ENTRY!$R$3:$R$302=$AC$20)*(ENTRY!$T$3:$T$302=X24))+SUMPRODUCT((ENTRY!$E$3:$E$302="M")*(ENTRY!$U$3:$U$302=$AC$20)*(ENTRY!$W$3:$W$302=X24))</f>
        <v>6</v>
      </c>
    </row>
    <row r="25" customFormat="false" ht="15.75" hidden="false" customHeight="false" outlineLevel="0" collapsed="false">
      <c r="A25" s="0"/>
      <c r="B25" s="0"/>
      <c r="C25" s="116"/>
      <c r="D25" s="0"/>
      <c r="E25" s="0"/>
      <c r="F25" s="181"/>
      <c r="G25" s="0"/>
      <c r="H25" s="0"/>
      <c r="I25" s="182"/>
      <c r="J25" s="181"/>
      <c r="K25" s="181"/>
      <c r="L25" s="181"/>
      <c r="M25" s="181"/>
      <c r="N25" s="181"/>
      <c r="O25" s="181"/>
      <c r="P25" s="182"/>
      <c r="Q25" s="181"/>
      <c r="R25" s="181"/>
      <c r="S25" s="181"/>
      <c r="T25" s="181"/>
      <c r="U25" s="181"/>
      <c r="V25" s="181"/>
      <c r="X25" s="178" t="s">
        <v>48</v>
      </c>
      <c r="Y25" s="176" t="n">
        <f aca="false">SUMPRODUCT((ENTRY!$E$3:$E$302="M")*(ENTRY!$F$3:$F$302=$Y$20)*(ENTRY!$H$3:$H$302=X25))+SUMPRODUCT((ENTRY!$E$3:$E$302="M")*(ENTRY!$I$3:$I$302=$Y$20)*(ENTRY!$K$3:$K$302=X25))+SUMPRODUCT((ENTRY!$E$3:$E$302="M")*(ENTRY!$L$3:$L$302=$Y$20)*(ENTRY!$N$3:$N$302=X25))+SUMPRODUCT((ENTRY!$E$3:$E$302="M")*(ENTRY!$O$3:$O$302=$Y$20)*(ENTRY!$Q$3:$Q$302=X25))+SUMPRODUCT((ENTRY!$E$3:$E$302="M")*(ENTRY!$R$3:$R$302=$Y$20)*(ENTRY!$T$3:$T$302=X25))+SUMPRODUCT((ENTRY!$E$3:$E$302="M")*(ENTRY!$U$3:$U$302=$Y$20)*(ENTRY!$W$3:$W$302=X25))</f>
        <v>8</v>
      </c>
      <c r="Z25" s="177" t="n">
        <f aca="false">SUMPRODUCT((ENTRY!$E$3:$E$302="M")*(ENTRY!$F$3:$F$302=$Z$20)*(ENTRY!$H$3:$H$302=X25))+SUMPRODUCT((ENTRY!$E$3:$E$302="M")*(ENTRY!$I$3:$I$302=$Z$20)*(ENTRY!$K$3:$K$302=X25))+SUMPRODUCT((ENTRY!$E$3:$E$302="M")*(ENTRY!$L$3:$L$302=$Z$20)*(ENTRY!$N$3:$N$302=X25))+SUMPRODUCT((ENTRY!$E$3:$E$302="M")*(ENTRY!$O$3:$O$302=$Z$20)*(ENTRY!$Q$3:$Q$302=X25))+SUMPRODUCT((ENTRY!$E$3:$E$302="M")*(ENTRY!$R$3:$R$302=$Z$20)*(ENTRY!$T$3:$T$302=X25))+SUMPRODUCT((ENTRY!$E$3:$E$302="M")*(ENTRY!$U$3:$U$302=$Z$20)*(ENTRY!$W$3:$W$302=X25))</f>
        <v>5</v>
      </c>
      <c r="AA25" s="177" t="n">
        <f aca="false">SUMPRODUCT((ENTRY!$E$3:$E$302="M")*(ENTRY!$F$3:$F$302=$AA$20)*(ENTRY!$H$3:$H$302=X25))+SUMPRODUCT((ENTRY!$E$3:$E$302="M")*(ENTRY!$I$3:$I$302=$AA$20)*(ENTRY!$K$3:$K$302=X25))+SUMPRODUCT((ENTRY!$E$3:$E$302="M")*(ENTRY!$L$3:$L$302=$AA$20)*(ENTRY!$N$3:$N$302=X25))+SUMPRODUCT((ENTRY!$E$3:$E$302="M")*(ENTRY!$O$3:$O$302=$AA$20)*(ENTRY!$Q$3:$Q$302=X25))+SUMPRODUCT((ENTRY!$E$3:$E$302="M")*(ENTRY!$R$3:$R$302=$AA$20)*(ENTRY!$T$3:$T$302=X25))+SUMPRODUCT((ENTRY!$E$3:$E$302="M")*(ENTRY!$U$3:$U$302=$AA$20)*(ENTRY!$W$3:$W$302=X25))</f>
        <v>11</v>
      </c>
      <c r="AB25" s="177" t="n">
        <f aca="false">SUMPRODUCT((ENTRY!$E$3:$E$302="M")*(ENTRY!$F$3:$F$302=$AB$20)*(ENTRY!$H$3:$H$302=X25))+SUMPRODUCT((ENTRY!$E$3:$E$302="M")*(ENTRY!$I$3:$I$302=$AB$20)*(ENTRY!$K$3:$K$302=X25))+SUMPRODUCT((ENTRY!$E$3:$E$302="M")*(ENTRY!$L$3:$L$302=$AB$20)*(ENTRY!$N$3:$N$302=X25))+SUMPRODUCT((ENTRY!$E$3:$E$302="M")*(ENTRY!$O$3:$O$302=$AB$20)*(ENTRY!$Q$3:$Q$302=X25))+SUMPRODUCT((ENTRY!$E$3:$E$302="M")*(ENTRY!$R$3:$R$302=$AB$20)*(ENTRY!$T$3:$T$302=X25))+SUMPRODUCT((ENTRY!$E$3:$E$302="M")*(ENTRY!$U$3:$U$302=$AB$20)*(ENTRY!$W$3:$W$302=X25))</f>
        <v>8</v>
      </c>
      <c r="AC25" s="177" t="n">
        <f aca="false">SUMPRODUCT((ENTRY!$E$3:$E$302="M")*(ENTRY!$F$3:$F$302=$AC$20)*(ENTRY!$H$3:$H$302=X25))+SUMPRODUCT((ENTRY!$E$3:$E$302="M")*(ENTRY!$I$3:$I$302=$AC$20)*(ENTRY!$K$3:$K$302=X25))+SUMPRODUCT((ENTRY!$E$3:$E$302="M")*(ENTRY!$L$3:$L$302=$AC$20)*(ENTRY!$N$3:$N$302=X25))+SUMPRODUCT((ENTRY!$E$3:$E$302="M")*(ENTRY!$O$3:$O$302=$AC$20)*(ENTRY!$Q$3:$Q$302=X25))+SUMPRODUCT((ENTRY!$E$3:$E$302="M")*(ENTRY!$R$3:$R$302=$AC$20)*(ENTRY!$T$3:$T$302=X25))+SUMPRODUCT((ENTRY!$E$3:$E$302="M")*(ENTRY!$U$3:$U$302=$AC$20)*(ENTRY!$W$3:$W$302=X25))</f>
        <v>7</v>
      </c>
    </row>
    <row r="26" customFormat="false" ht="15.75" hidden="false" customHeight="false" outlineLevel="0" collapsed="false">
      <c r="A26" s="130" t="s">
        <v>188</v>
      </c>
      <c r="B26" s="130"/>
      <c r="C26" s="181"/>
      <c r="D26" s="0"/>
      <c r="E26" s="0"/>
      <c r="F26" s="181"/>
      <c r="G26" s="0"/>
      <c r="H26" s="0"/>
      <c r="I26" s="116"/>
      <c r="J26" s="181"/>
      <c r="K26" s="181"/>
      <c r="L26" s="181"/>
      <c r="M26" s="181"/>
      <c r="N26" s="181"/>
      <c r="O26" s="181"/>
      <c r="P26" s="116"/>
      <c r="Q26" s="181"/>
      <c r="R26" s="181"/>
      <c r="S26" s="181"/>
      <c r="T26" s="181"/>
      <c r="U26" s="181"/>
      <c r="V26" s="181"/>
      <c r="X26" s="178" t="s">
        <v>47</v>
      </c>
      <c r="Y26" s="176" t="n">
        <f aca="false">SUMPRODUCT((ENTRY!$E$3:$E$302="M")*(ENTRY!$F$3:$F$302=$Y$20)*(ENTRY!$H$3:$H$302=X26))+SUMPRODUCT((ENTRY!$E$3:$E$302="M")*(ENTRY!$I$3:$I$302=$Y$20)*(ENTRY!$K$3:$K$302=X26))+SUMPRODUCT((ENTRY!$E$3:$E$302="M")*(ENTRY!$L$3:$L$302=$Y$20)*(ENTRY!$N$3:$N$302=X26))+SUMPRODUCT((ENTRY!$E$3:$E$302="M")*(ENTRY!$O$3:$O$302=$Y$20)*(ENTRY!$Q$3:$Q$302=X26))+SUMPRODUCT((ENTRY!$E$3:$E$302="M")*(ENTRY!$R$3:$R$302=$Y$20)*(ENTRY!$T$3:$T$302=X26))+SUMPRODUCT((ENTRY!$E$3:$E$302="M")*(ENTRY!$U$3:$U$302=$Y$20)*(ENTRY!$W$3:$W$302=X26))</f>
        <v>10</v>
      </c>
      <c r="Z26" s="177" t="n">
        <f aca="false">SUMPRODUCT((ENTRY!$E$3:$E$302="M")*(ENTRY!$F$3:$F$302=$Z$20)*(ENTRY!$H$3:$H$302=X26))+SUMPRODUCT((ENTRY!$E$3:$E$302="M")*(ENTRY!$I$3:$I$302=$Z$20)*(ENTRY!$K$3:$K$302=X26))+SUMPRODUCT((ENTRY!$E$3:$E$302="M")*(ENTRY!$L$3:$L$302=$Z$20)*(ENTRY!$N$3:$N$302=X26))+SUMPRODUCT((ENTRY!$E$3:$E$302="M")*(ENTRY!$O$3:$O$302=$Z$20)*(ENTRY!$Q$3:$Q$302=X26))+SUMPRODUCT((ENTRY!$E$3:$E$302="M")*(ENTRY!$R$3:$R$302=$Z$20)*(ENTRY!$T$3:$T$302=X26))+SUMPRODUCT((ENTRY!$E$3:$E$302="M")*(ENTRY!$U$3:$U$302=$Z$20)*(ENTRY!$W$3:$W$302=X26))</f>
        <v>5</v>
      </c>
      <c r="AA26" s="177" t="n">
        <f aca="false">SUMPRODUCT((ENTRY!$E$3:$E$302="M")*(ENTRY!$F$3:$F$302=$AA$20)*(ENTRY!$H$3:$H$302=X26))+SUMPRODUCT((ENTRY!$E$3:$E$302="M")*(ENTRY!$I$3:$I$302=$AA$20)*(ENTRY!$K$3:$K$302=X26))+SUMPRODUCT((ENTRY!$E$3:$E$302="M")*(ENTRY!$L$3:$L$302=$AA$20)*(ENTRY!$N$3:$N$302=X26))+SUMPRODUCT((ENTRY!$E$3:$E$302="M")*(ENTRY!$O$3:$O$302=$AA$20)*(ENTRY!$Q$3:$Q$302=X26))+SUMPRODUCT((ENTRY!$E$3:$E$302="M")*(ENTRY!$R$3:$R$302=$AA$20)*(ENTRY!$T$3:$T$302=X26))+SUMPRODUCT((ENTRY!$E$3:$E$302="M")*(ENTRY!$U$3:$U$302=$AA$20)*(ENTRY!$W$3:$W$302=X26))</f>
        <v>4</v>
      </c>
      <c r="AB26" s="177" t="n">
        <f aca="false">SUMPRODUCT((ENTRY!$E$3:$E$302="M")*(ENTRY!$F$3:$F$302=$AB$20)*(ENTRY!$H$3:$H$302=X26))+SUMPRODUCT((ENTRY!$E$3:$E$302="M")*(ENTRY!$I$3:$I$302=$AB$20)*(ENTRY!$K$3:$K$302=X26))+SUMPRODUCT((ENTRY!$E$3:$E$302="M")*(ENTRY!$L$3:$L$302=$AB$20)*(ENTRY!$N$3:$N$302=X26))+SUMPRODUCT((ENTRY!$E$3:$E$302="M")*(ENTRY!$O$3:$O$302=$AB$20)*(ENTRY!$Q$3:$Q$302=X26))+SUMPRODUCT((ENTRY!$E$3:$E$302="M")*(ENTRY!$R$3:$R$302=$AB$20)*(ENTRY!$T$3:$T$302=X26))+SUMPRODUCT((ENTRY!$E$3:$E$302="M")*(ENTRY!$U$3:$U$302=$AB$20)*(ENTRY!$W$3:$W$302=X26))</f>
        <v>6</v>
      </c>
      <c r="AC26" s="177" t="n">
        <f aca="false">SUMPRODUCT((ENTRY!$E$3:$E$302="M")*(ENTRY!$F$3:$F$302=$AC$20)*(ENTRY!$H$3:$H$302=X26))+SUMPRODUCT((ENTRY!$E$3:$E$302="M")*(ENTRY!$I$3:$I$302=$AC$20)*(ENTRY!$K$3:$K$302=X26))+SUMPRODUCT((ENTRY!$E$3:$E$302="M")*(ENTRY!$L$3:$L$302=$AC$20)*(ENTRY!$N$3:$N$302=X26))+SUMPRODUCT((ENTRY!$E$3:$E$302="M")*(ENTRY!$O$3:$O$302=$AC$20)*(ENTRY!$Q$3:$Q$302=X26))+SUMPRODUCT((ENTRY!$E$3:$E$302="M")*(ENTRY!$R$3:$R$302=$AC$20)*(ENTRY!$T$3:$T$302=X26))+SUMPRODUCT((ENTRY!$E$3:$E$302="M")*(ENTRY!$U$3:$U$302=$AC$20)*(ENTRY!$W$3:$W$302=X26))</f>
        <v>4</v>
      </c>
    </row>
    <row r="27" customFormat="false" ht="15" hidden="false" customHeight="false" outlineLevel="0" collapsed="false">
      <c r="A27" s="183" t="n">
        <f aca="false">A6</f>
        <v>101</v>
      </c>
      <c r="B27" s="184" t="n">
        <f aca="false">SUMPRODUCT((ENTRY!$F$3:$F$302=A27)*(ENTRY!$E$3:$E$302="M")) +SUMPRODUCT((ENTRY!$I$3:$I$302=A27)*(ENTRY!$E$3:$E$302="M"))+SUMPRODUCT((ENTRY!$L$3:$L$302=A27)*(ENTRY!$E$3:$E$302="M"))+SUMPRODUCT((ENTRY!$O$3:$O$302=A27)*(ENTRY!$E$3:$E$302="M"))+SUMPRODUCT((ENTRY!$R$3:$R$302=A27)*(ENTRY!$E$3:$E$302="M"))+SUMPRODUCT((ENTRY!$U$3:$U$302=A27)*(ENTRY!$E$3:$E$302="M"))</f>
        <v>43</v>
      </c>
      <c r="C27" s="181"/>
      <c r="D27" s="0"/>
      <c r="E27" s="0"/>
      <c r="F27" s="185"/>
      <c r="G27" s="0"/>
      <c r="H27" s="0"/>
      <c r="I27" s="116"/>
      <c r="J27" s="185"/>
      <c r="K27" s="185"/>
      <c r="L27" s="185"/>
      <c r="M27" s="185"/>
      <c r="N27" s="185"/>
      <c r="O27" s="185"/>
      <c r="P27" s="116"/>
      <c r="Q27" s="185"/>
      <c r="R27" s="185"/>
      <c r="S27" s="185"/>
      <c r="T27" s="185"/>
      <c r="U27" s="185"/>
      <c r="V27" s="185"/>
      <c r="X27" s="178" t="s">
        <v>52</v>
      </c>
      <c r="Y27" s="176" t="n">
        <f aca="false">SUMPRODUCT((ENTRY!$E$3:$E$302="M")*(ENTRY!$F$3:$F$302=$Y$20)*(ENTRY!$H$3:$H$302=X27))+SUMPRODUCT((ENTRY!$E$3:$E$302="M")*(ENTRY!$I$3:$I$302=$Y$20)*(ENTRY!$K$3:$K$302=X27))+SUMPRODUCT((ENTRY!$E$3:$E$302="M")*(ENTRY!$L$3:$L$302=$Y$20)*(ENTRY!$N$3:$N$302=X27))+SUMPRODUCT((ENTRY!$E$3:$E$302="M")*(ENTRY!$O$3:$O$302=$Y$20)*(ENTRY!$Q$3:$Q$302=X27))+SUMPRODUCT((ENTRY!$E$3:$E$302="M")*(ENTRY!$R$3:$R$302=$Y$20)*(ENTRY!$T$3:$T$302=X27))+SUMPRODUCT((ENTRY!$E$3:$E$302="M")*(ENTRY!$U$3:$U$302=$Y$20)*(ENTRY!$W$3:$W$302=X27))</f>
        <v>7</v>
      </c>
      <c r="Z27" s="177" t="n">
        <f aca="false">SUMPRODUCT((ENTRY!$E$3:$E$302="M")*(ENTRY!$F$3:$F$302=$Z$20)*(ENTRY!$H$3:$H$302=X27))+SUMPRODUCT((ENTRY!$E$3:$E$302="M")*(ENTRY!$I$3:$I$302=$Z$20)*(ENTRY!$K$3:$K$302=X27))+SUMPRODUCT((ENTRY!$E$3:$E$302="M")*(ENTRY!$L$3:$L$302=$Z$20)*(ENTRY!$N$3:$N$302=X27))+SUMPRODUCT((ENTRY!$E$3:$E$302="M")*(ENTRY!$O$3:$O$302=$Z$20)*(ENTRY!$Q$3:$Q$302=X27))+SUMPRODUCT((ENTRY!$E$3:$E$302="M")*(ENTRY!$R$3:$R$302=$Z$20)*(ENTRY!$T$3:$T$302=X27))+SUMPRODUCT((ENTRY!$E$3:$E$302="M")*(ENTRY!$U$3:$U$302=$Z$20)*(ENTRY!$W$3:$W$302=X27))</f>
        <v>6</v>
      </c>
      <c r="AA27" s="177" t="n">
        <f aca="false">SUMPRODUCT((ENTRY!$E$3:$E$302="M")*(ENTRY!$F$3:$F$302=$AA$20)*(ENTRY!$H$3:$H$302=X27))+SUMPRODUCT((ENTRY!$E$3:$E$302="M")*(ENTRY!$I$3:$I$302=$AA$20)*(ENTRY!$K$3:$K$302=X27))+SUMPRODUCT((ENTRY!$E$3:$E$302="M")*(ENTRY!$L$3:$L$302=$AA$20)*(ENTRY!$N$3:$N$302=X27))+SUMPRODUCT((ENTRY!$E$3:$E$302="M")*(ENTRY!$O$3:$O$302=$AA$20)*(ENTRY!$Q$3:$Q$302=X27))+SUMPRODUCT((ENTRY!$E$3:$E$302="M")*(ENTRY!$R$3:$R$302=$AA$20)*(ENTRY!$T$3:$T$302=X27))+SUMPRODUCT((ENTRY!$E$3:$E$302="M")*(ENTRY!$U$3:$U$302=$AA$20)*(ENTRY!$W$3:$W$302=X27))</f>
        <v>10</v>
      </c>
      <c r="AB27" s="177" t="n">
        <f aca="false">SUMPRODUCT((ENTRY!$E$3:$E$302="M")*(ENTRY!$F$3:$F$302=$AB$20)*(ENTRY!$H$3:$H$302=X27))+SUMPRODUCT((ENTRY!$E$3:$E$302="M")*(ENTRY!$I$3:$I$302=$AB$20)*(ENTRY!$K$3:$K$302=X27))+SUMPRODUCT((ENTRY!$E$3:$E$302="M")*(ENTRY!$L$3:$L$302=$AB$20)*(ENTRY!$N$3:$N$302=X27))+SUMPRODUCT((ENTRY!$E$3:$E$302="M")*(ENTRY!$O$3:$O$302=$AB$20)*(ENTRY!$Q$3:$Q$302=X27))+SUMPRODUCT((ENTRY!$E$3:$E$302="M")*(ENTRY!$R$3:$R$302=$AB$20)*(ENTRY!$T$3:$T$302=X27))+SUMPRODUCT((ENTRY!$E$3:$E$302="M")*(ENTRY!$U$3:$U$302=$AB$20)*(ENTRY!$W$3:$W$302=X27))</f>
        <v>1</v>
      </c>
      <c r="AC27" s="177" t="n">
        <f aca="false">SUMPRODUCT((ENTRY!$E$3:$E$302="M")*(ENTRY!$F$3:$F$302=$AC$20)*(ENTRY!$H$3:$H$302=X27))+SUMPRODUCT((ENTRY!$E$3:$E$302="M")*(ENTRY!$I$3:$I$302=$AC$20)*(ENTRY!$K$3:$K$302=X27))+SUMPRODUCT((ENTRY!$E$3:$E$302="M")*(ENTRY!$L$3:$L$302=$AC$20)*(ENTRY!$N$3:$N$302=X27))+SUMPRODUCT((ENTRY!$E$3:$E$302="M")*(ENTRY!$O$3:$O$302=$AC$20)*(ENTRY!$Q$3:$Q$302=X27))+SUMPRODUCT((ENTRY!$E$3:$E$302="M")*(ENTRY!$R$3:$R$302=$AC$20)*(ENTRY!$T$3:$T$302=X27))+SUMPRODUCT((ENTRY!$E$3:$E$302="M")*(ENTRY!$U$3:$U$302=$AC$20)*(ENTRY!$W$3:$W$302=X27))</f>
        <v>7</v>
      </c>
    </row>
    <row r="28" customFormat="false" ht="15" hidden="false" customHeight="false" outlineLevel="0" collapsed="false">
      <c r="A28" s="186" t="n">
        <f aca="false">A7</f>
        <v>2</v>
      </c>
      <c r="B28" s="184" t="n">
        <f aca="false">SUMPRODUCT((ENTRY!$F$3:$F$302=A28)*(ENTRY!$E$3:$E$302="M")) +SUMPRODUCT((ENTRY!$I$3:$I$302=A28)*(ENTRY!$E$3:$E$302="M"))+SUMPRODUCT((ENTRY!$L$3:$L$302=A28)*(ENTRY!$E$3:$E$302="M"))+SUMPRODUCT((ENTRY!$O$3:$O$302=A28)*(ENTRY!$E$3:$E$302="M"))+SUMPRODUCT((ENTRY!$R$3:$R$302=A28)*(ENTRY!$E$3:$E$302="M"))+SUMPRODUCT((ENTRY!$U$3:$U$302=A28)*(ENTRY!$E$3:$E$302="M"))</f>
        <v>43</v>
      </c>
      <c r="C28" s="185"/>
      <c r="D28" s="0"/>
      <c r="E28" s="0"/>
      <c r="F28" s="185"/>
      <c r="G28" s="0"/>
      <c r="H28" s="0"/>
      <c r="I28" s="116"/>
      <c r="J28" s="185"/>
      <c r="K28" s="185"/>
      <c r="L28" s="185"/>
      <c r="M28" s="185"/>
      <c r="N28" s="185"/>
      <c r="O28" s="185"/>
      <c r="P28" s="116"/>
      <c r="Q28" s="185"/>
      <c r="R28" s="185"/>
      <c r="S28" s="185"/>
      <c r="T28" s="185"/>
      <c r="U28" s="185"/>
      <c r="V28" s="185"/>
      <c r="X28" s="178" t="s">
        <v>54</v>
      </c>
      <c r="Y28" s="176" t="n">
        <f aca="false">SUMPRODUCT((ENTRY!$E$3:$E$302="M")*(ENTRY!$F$3:$F$302=$Y$20)*(ENTRY!$H$3:$H$302=X28))+SUMPRODUCT((ENTRY!$E$3:$E$302="M")*(ENTRY!$I$3:$I$302=$Y$20)*(ENTRY!$K$3:$K$302=X28))+SUMPRODUCT((ENTRY!$E$3:$E$302="M")*(ENTRY!$L$3:$L$302=$Y$20)*(ENTRY!$N$3:$N$302=X28))+SUMPRODUCT((ENTRY!$E$3:$E$302="M")*(ENTRY!$O$3:$O$302=$Y$20)*(ENTRY!$Q$3:$Q$302=X28))+SUMPRODUCT((ENTRY!$E$3:$E$302="M")*(ENTRY!$R$3:$R$302=$Y$20)*(ENTRY!$T$3:$T$302=X28))+SUMPRODUCT((ENTRY!$E$3:$E$302="M")*(ENTRY!$U$3:$U$302=$Y$20)*(ENTRY!$W$3:$W$302=X28))</f>
        <v>1</v>
      </c>
      <c r="Z28" s="177" t="n">
        <f aca="false">SUMPRODUCT((ENTRY!$E$3:$E$302="M")*(ENTRY!$F$3:$F$302=$Z$20)*(ENTRY!$H$3:$H$302=X28))+SUMPRODUCT((ENTRY!$E$3:$E$302="M")*(ENTRY!$I$3:$I$302=$Z$20)*(ENTRY!$K$3:$K$302=X28))+SUMPRODUCT((ENTRY!$E$3:$E$302="M")*(ENTRY!$L$3:$L$302=$Z$20)*(ENTRY!$N$3:$N$302=X28))+SUMPRODUCT((ENTRY!$E$3:$E$302="M")*(ENTRY!$O$3:$O$302=$Z$20)*(ENTRY!$Q$3:$Q$302=X28))+SUMPRODUCT((ENTRY!$E$3:$E$302="M")*(ENTRY!$R$3:$R$302=$Z$20)*(ENTRY!$T$3:$T$302=X28))+SUMPRODUCT((ENTRY!$E$3:$E$302="M")*(ENTRY!$U$3:$U$302=$Z$20)*(ENTRY!$W$3:$W$302=X28))</f>
        <v>4</v>
      </c>
      <c r="AA28" s="177" t="n">
        <f aca="false">SUMPRODUCT((ENTRY!$E$3:$E$302="M")*(ENTRY!$F$3:$F$302=$AA$20)*(ENTRY!$H$3:$H$302=X28))+SUMPRODUCT((ENTRY!$E$3:$E$302="M")*(ENTRY!$I$3:$I$302=$AA$20)*(ENTRY!$K$3:$K$302=X28))+SUMPRODUCT((ENTRY!$E$3:$E$302="M")*(ENTRY!$L$3:$L$302=$AA$20)*(ENTRY!$N$3:$N$302=X28))+SUMPRODUCT((ENTRY!$E$3:$E$302="M")*(ENTRY!$O$3:$O$302=$AA$20)*(ENTRY!$Q$3:$Q$302=X28))+SUMPRODUCT((ENTRY!$E$3:$E$302="M")*(ENTRY!$R$3:$R$302=$AA$20)*(ENTRY!$T$3:$T$302=X28))+SUMPRODUCT((ENTRY!$E$3:$E$302="M")*(ENTRY!$U$3:$U$302=$AA$20)*(ENTRY!$W$3:$W$302=X28))</f>
        <v>1</v>
      </c>
      <c r="AB28" s="177" t="n">
        <f aca="false">SUMPRODUCT((ENTRY!$E$3:$E$302="M")*(ENTRY!$F$3:$F$302=$AB$20)*(ENTRY!$H$3:$H$302=X28))+SUMPRODUCT((ENTRY!$E$3:$E$302="M")*(ENTRY!$I$3:$I$302=$AB$20)*(ENTRY!$K$3:$K$302=X28))+SUMPRODUCT((ENTRY!$E$3:$E$302="M")*(ENTRY!$L$3:$L$302=$AB$20)*(ENTRY!$N$3:$N$302=X28))+SUMPRODUCT((ENTRY!$E$3:$E$302="M")*(ENTRY!$O$3:$O$302=$AB$20)*(ENTRY!$Q$3:$Q$302=X28))+SUMPRODUCT((ENTRY!$E$3:$E$302="M")*(ENTRY!$R$3:$R$302=$AB$20)*(ENTRY!$T$3:$T$302=X28))+SUMPRODUCT((ENTRY!$E$3:$E$302="M")*(ENTRY!$U$3:$U$302=$AB$20)*(ENTRY!$W$3:$W$302=X28))</f>
        <v>0</v>
      </c>
      <c r="AC28" s="177" t="n">
        <f aca="false">SUMPRODUCT((ENTRY!$E$3:$E$302="M")*(ENTRY!$F$3:$F$302=$AC$20)*(ENTRY!$H$3:$H$302=X28))+SUMPRODUCT((ENTRY!$E$3:$E$302="M")*(ENTRY!$I$3:$I$302=$AC$20)*(ENTRY!$K$3:$K$302=X28))+SUMPRODUCT((ENTRY!$E$3:$E$302="M")*(ENTRY!$L$3:$L$302=$AC$20)*(ENTRY!$N$3:$N$302=X28))+SUMPRODUCT((ENTRY!$E$3:$E$302="M")*(ENTRY!$O$3:$O$302=$AC$20)*(ENTRY!$Q$3:$Q$302=X28))+SUMPRODUCT((ENTRY!$E$3:$E$302="M")*(ENTRY!$R$3:$R$302=$AC$20)*(ENTRY!$T$3:$T$302=X28))+SUMPRODUCT((ENTRY!$E$3:$E$302="M")*(ENTRY!$U$3:$U$302=$AC$20)*(ENTRY!$W$3:$W$302=X28))</f>
        <v>2</v>
      </c>
    </row>
    <row r="29" customFormat="false" ht="15.75" hidden="false" customHeight="false" outlineLevel="0" collapsed="false">
      <c r="A29" s="186" t="n">
        <f aca="false">A8</f>
        <v>41</v>
      </c>
      <c r="B29" s="184" t="n">
        <f aca="false">SUMPRODUCT((ENTRY!$F$3:$F$302=A29)*(ENTRY!$E$3:$E$302="M")) +SUMPRODUCT((ENTRY!$I$3:$I$302=A29)*(ENTRY!$E$3:$E$302="M"))+SUMPRODUCT((ENTRY!$L$3:$L$302=A29)*(ENTRY!$E$3:$E$302="M"))+SUMPRODUCT((ENTRY!$O$3:$O$302=A29)*(ENTRY!$E$3:$E$302="M"))+SUMPRODUCT((ENTRY!$R$3:$R$302=A29)*(ENTRY!$E$3:$E$302="M"))+SUMPRODUCT((ENTRY!$U$3:$U$302=A29)*(ENTRY!$E$3:$E$302="M"))</f>
        <v>43</v>
      </c>
      <c r="C29" s="185"/>
      <c r="D29" s="187"/>
      <c r="E29" s="188"/>
      <c r="F29" s="185"/>
      <c r="G29" s="187"/>
      <c r="H29" s="188"/>
      <c r="I29" s="189"/>
      <c r="J29" s="185"/>
      <c r="K29" s="185"/>
      <c r="L29" s="185"/>
      <c r="M29" s="185"/>
      <c r="N29" s="185"/>
      <c r="O29" s="185"/>
      <c r="P29" s="189"/>
      <c r="Q29" s="185"/>
      <c r="R29" s="185"/>
      <c r="S29" s="185"/>
      <c r="T29" s="185"/>
      <c r="U29" s="185"/>
      <c r="V29" s="185"/>
      <c r="X29" s="190" t="s">
        <v>177</v>
      </c>
      <c r="Y29" s="176" t="n">
        <f aca="false">SUMPRODUCT((ENTRY!$E$3:$E$302="M")*(ENTRY!$F$3:$F$302=$Y$20)*(ENTRY!$H$3:$H$302=X29))+SUMPRODUCT((ENTRY!$E$3:$E$302="M")*(ENTRY!$I$3:$I$302=$Y$20)*(ENTRY!$K$3:$K$302=X29))+SUMPRODUCT((ENTRY!$E$3:$E$302="M")*(ENTRY!$L$3:$L$302=$Y$20)*(ENTRY!$N$3:$N$302=X29))+SUMPRODUCT((ENTRY!$E$3:$E$302="M")*(ENTRY!$O$3:$O$302=$Y$20)*(ENTRY!$Q$3:$Q$302=X29))+SUMPRODUCT((ENTRY!$E$3:$E$302="M")*(ENTRY!$R$3:$R$302=$Y$20)*(ENTRY!$T$3:$T$302=X29))+SUMPRODUCT((ENTRY!$E$3:$E$302="M")*(ENTRY!$U$3:$U$302=$Y$20)*(ENTRY!$W$3:$W$302=X29))</f>
        <v>0</v>
      </c>
      <c r="Z29" s="177" t="n">
        <f aca="false">SUMPRODUCT((ENTRY!$E$3:$E$302="M")*(ENTRY!$F$3:$F$302=$Z$20)*(ENTRY!$H$3:$H$302=X29))+SUMPRODUCT((ENTRY!$E$3:$E$302="M")*(ENTRY!$I$3:$I$302=$Z$20)*(ENTRY!$K$3:$K$302=X29))+SUMPRODUCT((ENTRY!$E$3:$E$302="M")*(ENTRY!$L$3:$L$302=$Z$20)*(ENTRY!$N$3:$N$302=X29))+SUMPRODUCT((ENTRY!$E$3:$E$302="M")*(ENTRY!$O$3:$O$302=$Z$20)*(ENTRY!$Q$3:$Q$302=X29))+SUMPRODUCT((ENTRY!$E$3:$E$302="M")*(ENTRY!$R$3:$R$302=$Z$20)*(ENTRY!$T$3:$T$302=X29))+SUMPRODUCT((ENTRY!$E$3:$E$302="M")*(ENTRY!$U$3:$U$302=$Z$20)*(ENTRY!$W$3:$W$302=X29))</f>
        <v>0</v>
      </c>
      <c r="AA29" s="177" t="n">
        <f aca="false">SUMPRODUCT((ENTRY!$E$3:$E$302="M")*(ENTRY!$F$3:$F$302=$AA$20)*(ENTRY!$H$3:$H$302=X29))+SUMPRODUCT((ENTRY!$E$3:$E$302="M")*(ENTRY!$I$3:$I$302=$AA$20)*(ENTRY!$K$3:$K$302=X29))+SUMPRODUCT((ENTRY!$E$3:$E$302="M")*(ENTRY!$L$3:$L$302=$AA$20)*(ENTRY!$N$3:$N$302=X29))+SUMPRODUCT((ENTRY!$E$3:$E$302="M")*(ENTRY!$O$3:$O$302=$AA$20)*(ENTRY!$Q$3:$Q$302=X29))+SUMPRODUCT((ENTRY!$E$3:$E$302="M")*(ENTRY!$R$3:$R$302=$AA$20)*(ENTRY!$T$3:$T$302=X29))+SUMPRODUCT((ENTRY!$E$3:$E$302="M")*(ENTRY!$U$3:$U$302=$AA$20)*(ENTRY!$W$3:$W$302=X29))</f>
        <v>0</v>
      </c>
      <c r="AB29" s="177" t="n">
        <f aca="false">SUMPRODUCT((ENTRY!$E$3:$E$302="M")*(ENTRY!$F$3:$F$302=$AB$20)*(ENTRY!$H$3:$H$302=X29))+SUMPRODUCT((ENTRY!$E$3:$E$302="M")*(ENTRY!$I$3:$I$302=$AB$20)*(ENTRY!$K$3:$K$302=X29))+SUMPRODUCT((ENTRY!$E$3:$E$302="M")*(ENTRY!$L$3:$L$302=$AB$20)*(ENTRY!$N$3:$N$302=X29))+SUMPRODUCT((ENTRY!$E$3:$E$302="M")*(ENTRY!$O$3:$O$302=$AB$20)*(ENTRY!$Q$3:$Q$302=X29))+SUMPRODUCT((ENTRY!$E$3:$E$302="M")*(ENTRY!$R$3:$R$302=$AB$20)*(ENTRY!$T$3:$T$302=X29))+SUMPRODUCT((ENTRY!$E$3:$E$302="M")*(ENTRY!$U$3:$U$302=$AB$20)*(ENTRY!$W$3:$W$302=X29))</f>
        <v>0</v>
      </c>
      <c r="AC29" s="177" t="n">
        <f aca="false">SUMPRODUCT((ENTRY!$E$3:$E$302="M")*(ENTRY!$F$3:$F$302=$AC$20)*(ENTRY!$H$3:$H$302=X29))+SUMPRODUCT((ENTRY!$E$3:$E$302="M")*(ENTRY!$I$3:$I$302=$AC$20)*(ENTRY!$K$3:$K$302=X29))+SUMPRODUCT((ENTRY!$E$3:$E$302="M")*(ENTRY!$L$3:$L$302=$AC$20)*(ENTRY!$N$3:$N$302=X29))+SUMPRODUCT((ENTRY!$E$3:$E$302="M")*(ENTRY!$O$3:$O$302=$AC$20)*(ENTRY!$Q$3:$Q$302=X29))+SUMPRODUCT((ENTRY!$E$3:$E$302="M")*(ENTRY!$R$3:$R$302=$AC$20)*(ENTRY!$T$3:$T$302=X29))+SUMPRODUCT((ENTRY!$E$3:$E$302="M")*(ENTRY!$U$3:$U$302=$AC$20)*(ENTRY!$W$3:$W$302=X29))</f>
        <v>0</v>
      </c>
    </row>
    <row r="30" customFormat="false" ht="15.75" hidden="false" customHeight="false" outlineLevel="0" collapsed="false">
      <c r="A30" s="186" t="n">
        <f aca="false">A9</f>
        <v>86</v>
      </c>
      <c r="B30" s="184" t="n">
        <f aca="false">SUMPRODUCT((ENTRY!$F$3:$F$302=A30)*(ENTRY!$E$3:$E$302="M")) +SUMPRODUCT((ENTRY!$I$3:$I$302=A30)*(ENTRY!$E$3:$E$302="M"))+SUMPRODUCT((ENTRY!$L$3:$L$302=A30)*(ENTRY!$E$3:$E$302="M"))+SUMPRODUCT((ENTRY!$O$3:$O$302=A30)*(ENTRY!$E$3:$E$302="M"))+SUMPRODUCT((ENTRY!$R$3:$R$302=A30)*(ENTRY!$E$3:$E$302="M"))+SUMPRODUCT((ENTRY!$U$3:$U$302=A30)*(ENTRY!$E$3:$E$302="M"))</f>
        <v>43</v>
      </c>
      <c r="C30" s="185"/>
      <c r="D30" s="187"/>
      <c r="E30" s="188"/>
      <c r="F30" s="185"/>
      <c r="G30" s="187"/>
      <c r="H30" s="188"/>
      <c r="I30" s="189"/>
      <c r="J30" s="185"/>
      <c r="K30" s="185"/>
      <c r="L30" s="185"/>
      <c r="M30" s="185"/>
      <c r="N30" s="185"/>
      <c r="O30" s="185"/>
      <c r="P30" s="189"/>
      <c r="Q30" s="185"/>
      <c r="R30" s="185"/>
      <c r="S30" s="185"/>
      <c r="T30" s="185"/>
      <c r="U30" s="185"/>
      <c r="V30" s="185"/>
      <c r="X30" s="191" t="s">
        <v>168</v>
      </c>
      <c r="Y30" s="192" t="n">
        <f aca="false">SUM(Y21:Y29)</f>
        <v>43</v>
      </c>
      <c r="Z30" s="192" t="n">
        <f aca="false">SUM(Z21:Z29)</f>
        <v>43</v>
      </c>
      <c r="AA30" s="192" t="n">
        <f aca="false">SUM(AA21:AA29)</f>
        <v>43</v>
      </c>
      <c r="AB30" s="192" t="n">
        <f aca="false">SUM(AB21:AB29)</f>
        <v>43</v>
      </c>
      <c r="AC30" s="192" t="n">
        <f aca="false">SUM(AC21:AC29)</f>
        <v>43</v>
      </c>
    </row>
    <row r="31" customFormat="false" ht="15.75" hidden="false" customHeight="false" outlineLevel="0" collapsed="false">
      <c r="A31" s="193" t="n">
        <f aca="false">A10</f>
        <v>87</v>
      </c>
      <c r="B31" s="194" t="n">
        <f aca="false">SUMPRODUCT((ENTRY!$F$3:$F$302=A31)*(ENTRY!$E$3:$E$302="M")) +SUMPRODUCT((ENTRY!$I$3:$I$302=A31)*(ENTRY!$E$3:$E$302="M"))+SUMPRODUCT((ENTRY!$L$3:$L$302=A31)*(ENTRY!$E$3:$E$302="M"))+SUMPRODUCT((ENTRY!$O$3:$O$302=A31)*(ENTRY!$E$3:$E$302="M"))+SUMPRODUCT((ENTRY!$R$3:$R$302=A31)*(ENTRY!$E$3:$E$302="M"))+SUMPRODUCT((ENTRY!$U$3:$U$302=A31)*(ENTRY!$E$3:$E$302="M"))</f>
        <v>43</v>
      </c>
      <c r="C31" s="185"/>
      <c r="D31" s="187"/>
      <c r="E31" s="188"/>
      <c r="F31" s="185"/>
      <c r="G31" s="187"/>
      <c r="H31" s="188"/>
      <c r="I31" s="189"/>
      <c r="J31" s="185"/>
      <c r="K31" s="185"/>
      <c r="L31" s="185"/>
      <c r="M31" s="185"/>
      <c r="N31" s="185"/>
      <c r="O31" s="185"/>
      <c r="P31" s="189"/>
      <c r="Q31" s="185"/>
      <c r="R31" s="185"/>
      <c r="S31" s="185"/>
      <c r="T31" s="185"/>
      <c r="U31" s="185"/>
      <c r="V31" s="185"/>
      <c r="X31" s="195" t="s">
        <v>182</v>
      </c>
      <c r="Y31" s="196" t="n">
        <f aca="false">Y30-Y29</f>
        <v>43</v>
      </c>
      <c r="Z31" s="196" t="n">
        <f aca="false">Z30-Z29</f>
        <v>43</v>
      </c>
      <c r="AA31" s="196" t="n">
        <f aca="false">AA30-AA29</f>
        <v>43</v>
      </c>
      <c r="AB31" s="196" t="n">
        <f aca="false">AB30-AB29</f>
        <v>43</v>
      </c>
      <c r="AC31" s="196" t="n">
        <f aca="false">AC30-AC29</f>
        <v>43</v>
      </c>
    </row>
    <row r="32" customFormat="false" ht="15.75" hidden="false" customHeight="false" outlineLevel="0" collapsed="false">
      <c r="A32" s="187"/>
      <c r="B32" s="188"/>
      <c r="C32" s="185"/>
      <c r="D32" s="187"/>
      <c r="E32" s="188"/>
      <c r="F32" s="185"/>
      <c r="G32" s="187"/>
      <c r="H32" s="188"/>
      <c r="I32" s="189"/>
      <c r="J32" s="185"/>
      <c r="K32" s="185"/>
      <c r="L32" s="185"/>
      <c r="M32" s="185"/>
      <c r="N32" s="185"/>
      <c r="O32" s="185"/>
      <c r="P32" s="189"/>
      <c r="Q32" s="185"/>
      <c r="R32" s="185"/>
      <c r="S32" s="185"/>
      <c r="T32" s="185"/>
      <c r="U32" s="185"/>
      <c r="V32" s="185"/>
      <c r="X32" s="197" t="s">
        <v>183</v>
      </c>
      <c r="Y32" s="198" t="n">
        <f aca="false">IFERROR(Y31/Y30*100,"NA")</f>
        <v>100</v>
      </c>
      <c r="Z32" s="198" t="n">
        <f aca="false">IFERROR(Z31/Z30*100,"NA")</f>
        <v>100</v>
      </c>
      <c r="AA32" s="198" t="n">
        <f aca="false">IFERROR(AA31/AA30*100,"NA")</f>
        <v>100</v>
      </c>
      <c r="AB32" s="198" t="n">
        <f aca="false">IFERROR(AB31/AB30*100,"NA")</f>
        <v>100</v>
      </c>
      <c r="AC32" s="198" t="n">
        <f aca="false">IFERROR(AC31/AC30*100,"NA")</f>
        <v>100</v>
      </c>
    </row>
    <row r="33" customFormat="false" ht="14.25" hidden="false" customHeight="true" outlineLevel="0" collapsed="false">
      <c r="A33" s="187"/>
      <c r="B33" s="188"/>
      <c r="C33" s="185"/>
      <c r="D33" s="187"/>
      <c r="E33" s="188"/>
      <c r="F33" s="185"/>
      <c r="G33" s="187"/>
      <c r="H33" s="188"/>
      <c r="I33" s="189"/>
      <c r="J33" s="185"/>
      <c r="K33" s="185"/>
      <c r="L33" s="185"/>
      <c r="M33" s="185"/>
      <c r="N33" s="185"/>
      <c r="O33" s="185"/>
      <c r="P33" s="189"/>
      <c r="Q33" s="185"/>
      <c r="R33" s="185"/>
      <c r="S33" s="185"/>
      <c r="T33" s="185"/>
      <c r="U33" s="185"/>
      <c r="V33" s="185"/>
      <c r="X33" s="199" t="s">
        <v>184</v>
      </c>
      <c r="Y33" s="200" t="n">
        <f aca="false">IFERROR((Y21*8+Y22*7+Y23*6+Y24*5+Y25*4+Y26*3+Y27*2+Y28*1+Y29*0)/($B27*8)*100,"NA")</f>
        <v>50</v>
      </c>
      <c r="Z33" s="200" t="n">
        <f aca="false">IFERROR((Z21*8+Z22*7+Z23*6+Z24*5+Z25*4+Z26*3+Z27*2+Z28*1+Z29*0)/($B28*8)*100,"NA")</f>
        <v>55.8139534883721</v>
      </c>
      <c r="AA33" s="200" t="n">
        <f aca="false">IFERROR((AA21*8+AA22*7+AA23*6+AA24*5+AA25*4+AA26*3+AA27*2+AA28*1+AA29*0)/($B29*8)*100,"NA")</f>
        <v>51.1627906976744</v>
      </c>
      <c r="AB33" s="200" t="n">
        <f aca="false">IFERROR((AB21*8+AB22*7+AB23*6+AB24*5+AB25*4+AB26*3+AB27*2+AB28*1+AB29*0)/($B30*8)*100,"NA")</f>
        <v>63.3720930232558</v>
      </c>
      <c r="AC33" s="200" t="n">
        <f aca="false">IFERROR((AC21*8+AC22*7+AC23*6+AC24*5+AC25*4+AC26*3+AC27*2+AC28*1+AC29*0)/($B31*8)*100,"NA")</f>
        <v>57.5581395348837</v>
      </c>
    </row>
    <row r="34" customFormat="false" ht="15.75" hidden="false" customHeight="false" outlineLevel="0" collapsed="false">
      <c r="A34" s="187"/>
      <c r="B34" s="188"/>
      <c r="C34" s="185"/>
      <c r="D34" s="187"/>
      <c r="E34" s="188"/>
      <c r="F34" s="185"/>
      <c r="G34" s="187"/>
      <c r="H34" s="188"/>
      <c r="I34" s="189"/>
      <c r="J34" s="185"/>
      <c r="K34" s="185"/>
      <c r="L34" s="185"/>
      <c r="M34" s="185"/>
      <c r="N34" s="185"/>
      <c r="O34" s="185"/>
      <c r="P34" s="189"/>
      <c r="Q34" s="185"/>
      <c r="R34" s="185"/>
      <c r="S34" s="185"/>
      <c r="T34" s="185"/>
      <c r="U34" s="185"/>
      <c r="V34" s="185"/>
    </row>
    <row r="35" customFormat="false" ht="15.75" hidden="false" customHeight="false" outlineLevel="0" collapsed="false">
      <c r="A35" s="187"/>
      <c r="B35" s="188"/>
      <c r="C35" s="185"/>
      <c r="D35" s="187"/>
      <c r="E35" s="188"/>
      <c r="F35" s="185"/>
      <c r="G35" s="187"/>
      <c r="H35" s="188"/>
      <c r="I35" s="189"/>
      <c r="J35" s="185"/>
      <c r="K35" s="185"/>
      <c r="L35" s="185"/>
      <c r="M35" s="185"/>
      <c r="N35" s="185"/>
      <c r="O35" s="185"/>
      <c r="P35" s="189"/>
      <c r="Q35" s="185"/>
      <c r="R35" s="185"/>
      <c r="S35" s="185"/>
      <c r="T35" s="185"/>
      <c r="U35" s="185"/>
      <c r="V35" s="185"/>
      <c r="X35" s="201" t="s">
        <v>189</v>
      </c>
      <c r="Y35" s="201"/>
      <c r="Z35" s="201"/>
      <c r="AA35" s="201"/>
      <c r="AB35" s="201"/>
      <c r="AC35" s="201"/>
    </row>
    <row r="36" customFormat="false" ht="15.75" hidden="false" customHeight="false" outlineLevel="0" collapsed="false">
      <c r="A36" s="187"/>
      <c r="B36" s="188"/>
      <c r="C36" s="185"/>
      <c r="D36" s="187"/>
      <c r="E36" s="188"/>
      <c r="F36" s="189"/>
      <c r="G36" s="187"/>
      <c r="H36" s="188"/>
      <c r="I36" s="189"/>
      <c r="J36" s="189"/>
      <c r="K36" s="189"/>
      <c r="L36" s="189"/>
      <c r="M36" s="189"/>
      <c r="N36" s="189"/>
      <c r="O36" s="189"/>
      <c r="P36" s="189"/>
      <c r="Q36" s="189"/>
      <c r="R36" s="189"/>
      <c r="S36" s="189"/>
      <c r="T36" s="189"/>
      <c r="U36" s="189"/>
      <c r="V36" s="189"/>
      <c r="X36" s="201" t="s">
        <v>157</v>
      </c>
      <c r="Y36" s="202" t="n">
        <f aca="false">A6</f>
        <v>101</v>
      </c>
      <c r="Z36" s="203" t="n">
        <f aca="false">A7</f>
        <v>2</v>
      </c>
      <c r="AA36" s="203" t="n">
        <f aca="false">A8</f>
        <v>41</v>
      </c>
      <c r="AB36" s="203" t="n">
        <f aca="false">A9</f>
        <v>86</v>
      </c>
      <c r="AC36" s="203" t="n">
        <f aca="false">A10</f>
        <v>87</v>
      </c>
    </row>
    <row r="37" customFormat="false" ht="15" hidden="false" customHeight="false" outlineLevel="0" collapsed="false">
      <c r="A37" s="187"/>
      <c r="B37" s="188"/>
      <c r="C37" s="189"/>
      <c r="D37" s="187"/>
      <c r="E37" s="188"/>
      <c r="F37" s="204"/>
      <c r="G37" s="187"/>
      <c r="H37" s="188"/>
      <c r="I37" s="189"/>
      <c r="J37" s="181"/>
      <c r="K37" s="181"/>
      <c r="L37" s="179"/>
      <c r="M37" s="205"/>
      <c r="N37" s="179"/>
      <c r="O37" s="189"/>
      <c r="P37" s="189"/>
      <c r="Q37" s="181"/>
      <c r="R37" s="181"/>
      <c r="S37" s="179"/>
      <c r="T37" s="205"/>
      <c r="U37" s="179"/>
      <c r="V37" s="179"/>
      <c r="X37" s="206" t="s">
        <v>44</v>
      </c>
      <c r="Y37" s="207" t="n">
        <f aca="false">SUMPRODUCT((ENTRY!$E$3:$E$302="F")*(ENTRY!$F$3:$F$302=$Y$36)*(ENTRY!$H$3:$H$302=X37))+SUMPRODUCT((ENTRY!$E$3:$E$302="F")*(ENTRY!$I$3:$I$302=$Y$36)*(ENTRY!$K$3:$K$302=X37))+SUMPRODUCT((ENTRY!$E$3:$E$302="F")*(ENTRY!$L$3:$L$302=$Y$36)*(ENTRY!$N$3:$N$302=X37))+SUMPRODUCT((ENTRY!$E$3:$E$302="F")*(ENTRY!$O$3:$O$302=$Y$36)*(ENTRY!$Q$3:$Q$302=X37))+SUMPRODUCT((ENTRY!$E$3:$E$302="F")*(ENTRY!$R$3:$R$302=$Y$36)*(ENTRY!$T$3:$T$302=X37))+SUMPRODUCT((ENTRY!$E$3:$E$302="F")*(ENTRY!$U$3:$U$302=$Y$36)*(ENTRY!$W$3:$W$302=X21))</f>
        <v>4</v>
      </c>
      <c r="Z37" s="208" t="n">
        <f aca="false">SUMPRODUCT((ENTRY!$E$3:$E$302="F")*(ENTRY!$F$3:$F$302=$Z$36)*(ENTRY!$H$3:$H$302=X37))+SUMPRODUCT((ENTRY!$E$3:$E$302="F")*(ENTRY!$I$3:$I$302=$Z$36)*(ENTRY!$K$3:$K$302=X37))+SUMPRODUCT((ENTRY!$E$3:$E$302="F")*(ENTRY!$L$3:$L$302=$Z$36)*(ENTRY!$N$3:$N$302=X37))+SUMPRODUCT((ENTRY!$E$3:$E$302="F")*(ENTRY!$O$3:$O$302=$Z$36)*(ENTRY!$Q$3:$Q$302=X37))+SUMPRODUCT((ENTRY!$E$3:$E$302="F")*(ENTRY!$R$3:$R$302=$Z$36)*(ENTRY!$T$3:$T$302=X37))+SUMPRODUCT((ENTRY!$E$3:$E$302="F")*(ENTRY!$U$3:$U$302=$Z$36)*(ENTRY!$W$3:$W$302=X21))</f>
        <v>10</v>
      </c>
      <c r="AA37" s="208" t="n">
        <f aca="false">SUMPRODUCT((ENTRY!$E$3:$E$302="F")*(ENTRY!$F$3:$F$302=$AA$36)*(ENTRY!$H$3:$H$302=X37))+SUMPRODUCT((ENTRY!$E$3:$E$302="F")*(ENTRY!$I$3:$I$302=$AA$36)*(ENTRY!$K$3:$K$302=X37))+SUMPRODUCT((ENTRY!$E$3:$E$302="F")*(ENTRY!$L$3:$L$302=$AA$36)*(ENTRY!$N$3:$N$302=X37))+SUMPRODUCT((ENTRY!$E$3:$E$302="F")*(ENTRY!$O$3:$O$302=$AA$36)*(ENTRY!$Q$3:$Q$302=X37))+SUMPRODUCT((ENTRY!$E$3:$E$302="F")*(ENTRY!$R$3:$R$302=$AA$36)*(ENTRY!$T$3:$T$302=X37))+SUMPRODUCT((ENTRY!$E$3:$E$302="F")*(ENTRY!$U$3:$U$302=$AA$36)*(ENTRY!$W$3:$W$302=X21))</f>
        <v>5</v>
      </c>
      <c r="AB37" s="208" t="n">
        <f aca="false">SUMPRODUCT((ENTRY!$E$3:$E$302="F")*(ENTRY!$F$3:$F$302=$AB$36)*(ENTRY!$H$3:$H$302=X37))+SUMPRODUCT((ENTRY!$E$3:$E$302="F")*(ENTRY!$I$3:$I$302=$AB$36)*(ENTRY!$K$3:$K$302=X37))+SUMPRODUCT((ENTRY!$E$3:$E$302="F")*(ENTRY!$L$3:$L$302=$AB$36)*(ENTRY!$N$3:$N$302=X37))+SUMPRODUCT((ENTRY!$E$3:$E$302="F")*(ENTRY!$O$3:$O$302=$AB$36)*(ENTRY!$Q$3:$Q$302=X37))+SUMPRODUCT((ENTRY!$E$3:$E$302="F")*(ENTRY!$R$3:$R$302=$AB$36)*(ENTRY!$T$3:$T$302=X37))+SUMPRODUCT((ENTRY!$E$3:$E$302="F")*(ENTRY!$U$3:$U$302=$AB$36)*(ENTRY!$W$3:$W$302=X21))</f>
        <v>8</v>
      </c>
      <c r="AC37" s="208" t="n">
        <f aca="false">SUMPRODUCT((ENTRY!$E$3:$E$302="F")*(ENTRY!$F$3:$F$302=$AC$36)*(ENTRY!$H$3:$H$302=X37))+SUMPRODUCT((ENTRY!$E$3:$E$302="F")*(ENTRY!$I$3:$I$302=$AC$36)*(ENTRY!$K$3:$K$302=X37))+SUMPRODUCT((ENTRY!$E$3:$E$302="F")*(ENTRY!$L$3:$L$302=$AC$36)*(ENTRY!$N$3:$N$302=X37))+SUMPRODUCT((ENTRY!$E$3:$E$302="F")*(ENTRY!$O$3:$O$302=$AC$36)*(ENTRY!$Q$3:$Q$302=X37))+SUMPRODUCT((ENTRY!$E$3:$E$302="F")*(ENTRY!$R$3:$R$302=$AC$36)*(ENTRY!$T$3:$T$302=X37))+SUMPRODUCT((ENTRY!$E$3:$E$302="F")*(ENTRY!$U$3:$U$302=$AC$36)*(ENTRY!$W$3:$W$302=X21))</f>
        <v>6</v>
      </c>
    </row>
    <row r="38" customFormat="false" ht="15" hidden="false" customHeight="false" outlineLevel="0" collapsed="false">
      <c r="A38" s="187"/>
      <c r="B38" s="188"/>
      <c r="C38" s="181"/>
      <c r="D38" s="187"/>
      <c r="E38" s="188"/>
      <c r="F38" s="209"/>
      <c r="G38" s="187"/>
      <c r="H38" s="188"/>
      <c r="I38" s="189"/>
      <c r="J38" s="181"/>
      <c r="K38" s="181"/>
      <c r="L38" s="209"/>
      <c r="M38" s="209"/>
      <c r="N38" s="209"/>
      <c r="O38" s="189"/>
      <c r="P38" s="189"/>
      <c r="Q38" s="181"/>
      <c r="R38" s="181"/>
      <c r="S38" s="209"/>
      <c r="T38" s="209"/>
      <c r="U38" s="209"/>
      <c r="V38" s="189"/>
      <c r="X38" s="210" t="s">
        <v>45</v>
      </c>
      <c r="Y38" s="207" t="n">
        <f aca="false">SUMPRODUCT((ENTRY!$E$3:$E$302="F")*(ENTRY!$F$3:$F$302=$Y$36)*(ENTRY!$H$3:$H$302=X38))+SUMPRODUCT((ENTRY!$E$3:$E$302="F")*(ENTRY!$I$3:$I$302=$Y$36)*(ENTRY!$K$3:$K$302=X38))+SUMPRODUCT((ENTRY!$E$3:$E$302="F")*(ENTRY!$L$3:$L$302=$Y$36)*(ENTRY!$N$3:$N$302=X38))+SUMPRODUCT((ENTRY!$E$3:$E$302="F")*(ENTRY!$O$3:$O$302=$Y$36)*(ENTRY!$Q$3:$Q$302=X38))+SUMPRODUCT((ENTRY!$E$3:$E$302="F")*(ENTRY!$R$3:$R$302=$Y$36)*(ENTRY!$T$3:$T$302=X38))+SUMPRODUCT((ENTRY!$E$3:$E$302="F")*(ENTRY!$U$3:$U$302=$Y$36)*(ENTRY!$W$3:$W$302=X22))</f>
        <v>6</v>
      </c>
      <c r="Z38" s="208" t="n">
        <f aca="false">SUMPRODUCT((ENTRY!$E$3:$E$302="F")*(ENTRY!$F$3:$F$302=$Z$36)*(ENTRY!$H$3:$H$302=X38))+SUMPRODUCT((ENTRY!$E$3:$E$302="F")*(ENTRY!$I$3:$I$302=$Z$36)*(ENTRY!$K$3:$K$302=X38))+SUMPRODUCT((ENTRY!$E$3:$E$302="F")*(ENTRY!$L$3:$L$302=$Z$36)*(ENTRY!$N$3:$N$302=X38))+SUMPRODUCT((ENTRY!$E$3:$E$302="F")*(ENTRY!$O$3:$O$302=$Z$36)*(ENTRY!$Q$3:$Q$302=X38))+SUMPRODUCT((ENTRY!$E$3:$E$302="F")*(ENTRY!$R$3:$R$302=$Z$36)*(ENTRY!$T$3:$T$302=X38))+SUMPRODUCT((ENTRY!$E$3:$E$302="F")*(ENTRY!$U$3:$U$302=$Z$36)*(ENTRY!$W$3:$W$302=X22))</f>
        <v>9</v>
      </c>
      <c r="AA38" s="208" t="n">
        <f aca="false">SUMPRODUCT((ENTRY!$E$3:$E$302="F")*(ENTRY!$F$3:$F$302=$AA$36)*(ENTRY!$H$3:$H$302=X38))+SUMPRODUCT((ENTRY!$E$3:$E$302="F")*(ENTRY!$I$3:$I$302=$AA$36)*(ENTRY!$K$3:$K$302=X38))+SUMPRODUCT((ENTRY!$E$3:$E$302="F")*(ENTRY!$L$3:$L$302=$AA$36)*(ENTRY!$N$3:$N$302=X38))+SUMPRODUCT((ENTRY!$E$3:$E$302="F")*(ENTRY!$O$3:$O$302=$AA$36)*(ENTRY!$Q$3:$Q$302=X38))+SUMPRODUCT((ENTRY!$E$3:$E$302="F")*(ENTRY!$R$3:$R$302=$AA$36)*(ENTRY!$T$3:$T$302=X38))+SUMPRODUCT((ENTRY!$E$3:$E$302="F")*(ENTRY!$U$3:$U$302=$AA$36)*(ENTRY!$W$3:$W$302=X22))</f>
        <v>3</v>
      </c>
      <c r="AB38" s="208" t="n">
        <f aca="false">SUMPRODUCT((ENTRY!$E$3:$E$302="F")*(ENTRY!$F$3:$F$302=$AB$36)*(ENTRY!$H$3:$H$302=X38))+SUMPRODUCT((ENTRY!$E$3:$E$302="F")*(ENTRY!$I$3:$I$302=$AB$36)*(ENTRY!$K$3:$K$302=X38))+SUMPRODUCT((ENTRY!$E$3:$E$302="F")*(ENTRY!$L$3:$L$302=$AB$36)*(ENTRY!$N$3:$N$302=X38))+SUMPRODUCT((ENTRY!$E$3:$E$302="F")*(ENTRY!$O$3:$O$302=$AB$36)*(ENTRY!$Q$3:$Q$302=X38))+SUMPRODUCT((ENTRY!$E$3:$E$302="F")*(ENTRY!$R$3:$R$302=$AB$36)*(ENTRY!$T$3:$T$302=X38))+SUMPRODUCT((ENTRY!$E$3:$E$302="F")*(ENTRY!$U$3:$U$302=$AB$36)*(ENTRY!$W$3:$W$302=X22))</f>
        <v>3</v>
      </c>
      <c r="AC38" s="208" t="n">
        <f aca="false">SUMPRODUCT((ENTRY!$E$3:$E$302="F")*(ENTRY!$F$3:$F$302=$AC$36)*(ENTRY!$H$3:$H$302=X38))+SUMPRODUCT((ENTRY!$E$3:$E$302="F")*(ENTRY!$I$3:$I$302=$AC$36)*(ENTRY!$K$3:$K$302=X38))+SUMPRODUCT((ENTRY!$E$3:$E$302="F")*(ENTRY!$L$3:$L$302=$AC$36)*(ENTRY!$N$3:$N$302=X38))+SUMPRODUCT((ENTRY!$E$3:$E$302="F")*(ENTRY!$O$3:$O$302=$AC$36)*(ENTRY!$Q$3:$Q$302=X38))+SUMPRODUCT((ENTRY!$E$3:$E$302="F")*(ENTRY!$R$3:$R$302=$AC$36)*(ENTRY!$T$3:$T$302=X38))+SUMPRODUCT((ENTRY!$E$3:$E$302="F")*(ENTRY!$U$3:$U$302=$AC$36)*(ENTRY!$W$3:$W$302=X22))</f>
        <v>6</v>
      </c>
    </row>
    <row r="39" customFormat="false" ht="15" hidden="false" customHeight="false" outlineLevel="0" collapsed="false">
      <c r="A39" s="116"/>
      <c r="B39" s="116"/>
      <c r="C39" s="116"/>
      <c r="D39" s="116"/>
      <c r="E39" s="116"/>
      <c r="F39" s="116"/>
      <c r="G39" s="116"/>
      <c r="H39" s="116"/>
      <c r="I39" s="0"/>
      <c r="J39" s="0"/>
      <c r="K39" s="0"/>
      <c r="L39" s="0"/>
      <c r="M39" s="0"/>
      <c r="N39" s="0"/>
      <c r="O39" s="0"/>
      <c r="P39" s="0"/>
      <c r="Q39" s="0"/>
      <c r="R39" s="0"/>
      <c r="S39" s="0"/>
      <c r="T39" s="129"/>
      <c r="U39" s="100"/>
      <c r="X39" s="210" t="s">
        <v>42</v>
      </c>
      <c r="Y39" s="207" t="n">
        <f aca="false">SUMPRODUCT((ENTRY!$E$3:$E$302="F")*(ENTRY!$F$3:$F$302=$Y$36)*(ENTRY!$H$3:$H$302=X39))+SUMPRODUCT((ENTRY!$E$3:$E$302="F")*(ENTRY!$I$3:$I$302=$Y$36)*(ENTRY!$K$3:$K$302=X39))+SUMPRODUCT((ENTRY!$E$3:$E$302="F")*(ENTRY!$L$3:$L$302=$Y$36)*(ENTRY!$N$3:$N$302=X39))+SUMPRODUCT((ENTRY!$E$3:$E$302="F")*(ENTRY!$O$3:$O$302=$Y$36)*(ENTRY!$Q$3:$Q$302=X39))+SUMPRODUCT((ENTRY!$E$3:$E$302="F")*(ENTRY!$R$3:$R$302=$Y$36)*(ENTRY!$T$3:$T$302=X39))+SUMPRODUCT((ENTRY!$E$3:$E$302="F")*(ENTRY!$U$3:$U$302=$Y$36)*(ENTRY!$W$3:$W$302=X23))</f>
        <v>3</v>
      </c>
      <c r="Z39" s="208" t="n">
        <f aca="false">SUMPRODUCT((ENTRY!$E$3:$E$302="F")*(ENTRY!$F$3:$F$302=$Z$36)*(ENTRY!$H$3:$H$302=X39))+SUMPRODUCT((ENTRY!$E$3:$E$302="F")*(ENTRY!$I$3:$I$302=$Z$36)*(ENTRY!$K$3:$K$302=X39))+SUMPRODUCT((ENTRY!$E$3:$E$302="F")*(ENTRY!$L$3:$L$302=$Z$36)*(ENTRY!$N$3:$N$302=X39))+SUMPRODUCT((ENTRY!$E$3:$E$302="F")*(ENTRY!$O$3:$O$302=$Z$36)*(ENTRY!$Q$3:$Q$302=X39))+SUMPRODUCT((ENTRY!$E$3:$E$302="F")*(ENTRY!$R$3:$R$302=$Z$36)*(ENTRY!$T$3:$T$302=X39))+SUMPRODUCT((ENTRY!$E$3:$E$302="F")*(ENTRY!$U$3:$U$302=$Z$36)*(ENTRY!$W$3:$W$302=X23))</f>
        <v>3</v>
      </c>
      <c r="AA39" s="208" t="n">
        <f aca="false">SUMPRODUCT((ENTRY!$E$3:$E$302="F")*(ENTRY!$F$3:$F$302=$AA$36)*(ENTRY!$H$3:$H$302=X39))+SUMPRODUCT((ENTRY!$E$3:$E$302="F")*(ENTRY!$I$3:$I$302=$AA$36)*(ENTRY!$K$3:$K$302=X39))+SUMPRODUCT((ENTRY!$E$3:$E$302="F")*(ENTRY!$L$3:$L$302=$AA$36)*(ENTRY!$N$3:$N$302=X39))+SUMPRODUCT((ENTRY!$E$3:$E$302="F")*(ENTRY!$O$3:$O$302=$AA$36)*(ENTRY!$Q$3:$Q$302=X39))+SUMPRODUCT((ENTRY!$E$3:$E$302="F")*(ENTRY!$R$3:$R$302=$AA$36)*(ENTRY!$T$3:$T$302=X39))+SUMPRODUCT((ENTRY!$E$3:$E$302="F")*(ENTRY!$U$3:$U$302=$AA$36)*(ENTRY!$W$3:$W$302=X23))</f>
        <v>2</v>
      </c>
      <c r="AB39" s="208" t="n">
        <f aca="false">SUMPRODUCT((ENTRY!$E$3:$E$302="F")*(ENTRY!$F$3:$F$302=$AB$36)*(ENTRY!$H$3:$H$302=X39))+SUMPRODUCT((ENTRY!$E$3:$E$302="F")*(ENTRY!$I$3:$I$302=$AB$36)*(ENTRY!$K$3:$K$302=X39))+SUMPRODUCT((ENTRY!$E$3:$E$302="F")*(ENTRY!$L$3:$L$302=$AB$36)*(ENTRY!$N$3:$N$302=X39))+SUMPRODUCT((ENTRY!$E$3:$E$302="F")*(ENTRY!$O$3:$O$302=$AB$36)*(ENTRY!$Q$3:$Q$302=X39))+SUMPRODUCT((ENTRY!$E$3:$E$302="F")*(ENTRY!$R$3:$R$302=$AB$36)*(ENTRY!$T$3:$T$302=X39))+SUMPRODUCT((ENTRY!$E$3:$E$302="F")*(ENTRY!$U$3:$U$302=$AB$36)*(ENTRY!$W$3:$W$302=X23))</f>
        <v>7</v>
      </c>
      <c r="AC39" s="208" t="n">
        <f aca="false">SUMPRODUCT((ENTRY!$E$3:$E$302="F")*(ENTRY!$F$3:$F$302=$AC$36)*(ENTRY!$H$3:$H$302=X39))+SUMPRODUCT((ENTRY!$E$3:$E$302="F")*(ENTRY!$I$3:$I$302=$AC$36)*(ENTRY!$K$3:$K$302=X39))+SUMPRODUCT((ENTRY!$E$3:$E$302="F")*(ENTRY!$L$3:$L$302=$AC$36)*(ENTRY!$N$3:$N$302=X39))+SUMPRODUCT((ENTRY!$E$3:$E$302="F")*(ENTRY!$O$3:$O$302=$AC$36)*(ENTRY!$Q$3:$Q$302=X39))+SUMPRODUCT((ENTRY!$E$3:$E$302="F")*(ENTRY!$R$3:$R$302=$AC$36)*(ENTRY!$T$3:$T$302=X39))+SUMPRODUCT((ENTRY!$E$3:$E$302="F")*(ENTRY!$U$3:$U$302=$AC$36)*(ENTRY!$W$3:$W$302=X23))</f>
        <v>4</v>
      </c>
    </row>
    <row r="40" customFormat="false" ht="15" hidden="false" customHeight="false" outlineLevel="0" collapsed="false">
      <c r="A40" s="0"/>
      <c r="B40" s="0"/>
      <c r="C40" s="0"/>
      <c r="D40" s="0"/>
      <c r="E40" s="0"/>
      <c r="F40" s="0"/>
      <c r="G40" s="0"/>
      <c r="H40" s="0"/>
      <c r="I40" s="0"/>
      <c r="J40" s="0"/>
      <c r="K40" s="0"/>
      <c r="L40" s="0"/>
      <c r="M40" s="0"/>
      <c r="N40" s="0"/>
      <c r="O40" s="0"/>
      <c r="P40" s="0"/>
      <c r="Q40" s="0"/>
      <c r="R40" s="0"/>
      <c r="S40" s="0"/>
      <c r="X40" s="210" t="s">
        <v>41</v>
      </c>
      <c r="Y40" s="207" t="n">
        <f aca="false">SUMPRODUCT((ENTRY!$E$3:$E$302="F")*(ENTRY!$F$3:$F$302=$Y$36)*(ENTRY!$H$3:$H$302=X40))+SUMPRODUCT((ENTRY!$E$3:$E$302="F")*(ENTRY!$I$3:$I$302=$Y$36)*(ENTRY!$K$3:$K$302=X40))+SUMPRODUCT((ENTRY!$E$3:$E$302="F")*(ENTRY!$L$3:$L$302=$Y$36)*(ENTRY!$N$3:$N$302=X40))+SUMPRODUCT((ENTRY!$E$3:$E$302="F")*(ENTRY!$O$3:$O$302=$Y$36)*(ENTRY!$Q$3:$Q$302=X40))+SUMPRODUCT((ENTRY!$E$3:$E$302="F")*(ENTRY!$R$3:$R$302=$Y$36)*(ENTRY!$T$3:$T$302=X40))+SUMPRODUCT((ENTRY!$E$3:$E$302="F")*(ENTRY!$U$3:$U$302=$Y$36)*(ENTRY!$W$3:$W$302=X24))</f>
        <v>5</v>
      </c>
      <c r="Z40" s="208" t="n">
        <f aca="false">SUMPRODUCT((ENTRY!$E$3:$E$302="F")*(ENTRY!$F$3:$F$302=$Z$36)*(ENTRY!$H$3:$H$302=X40))+SUMPRODUCT((ENTRY!$E$3:$E$302="F")*(ENTRY!$I$3:$I$302=$Z$36)*(ENTRY!$K$3:$K$302=X40))+SUMPRODUCT((ENTRY!$E$3:$E$302="F")*(ENTRY!$L$3:$L$302=$Z$36)*(ENTRY!$N$3:$N$302=X40))+SUMPRODUCT((ENTRY!$E$3:$E$302="F")*(ENTRY!$O$3:$O$302=$Z$36)*(ENTRY!$Q$3:$Q$302=X40))+SUMPRODUCT((ENTRY!$E$3:$E$302="F")*(ENTRY!$R$3:$R$302=$Z$36)*(ENTRY!$T$3:$T$302=X40))+SUMPRODUCT((ENTRY!$E$3:$E$302="F")*(ENTRY!$U$3:$U$302=$Z$36)*(ENTRY!$W$3:$W$302=X24))</f>
        <v>7</v>
      </c>
      <c r="AA40" s="208" t="n">
        <f aca="false">SUMPRODUCT((ENTRY!$E$3:$E$302="F")*(ENTRY!$F$3:$F$302=$AA$36)*(ENTRY!$H$3:$H$302=X40))+SUMPRODUCT((ENTRY!$E$3:$E$302="F")*(ENTRY!$I$3:$I$302=$AA$36)*(ENTRY!$K$3:$K$302=X40))+SUMPRODUCT((ENTRY!$E$3:$E$302="F")*(ENTRY!$L$3:$L$302=$AA$36)*(ENTRY!$N$3:$N$302=X40))+SUMPRODUCT((ENTRY!$E$3:$E$302="F")*(ENTRY!$O$3:$O$302=$AA$36)*(ENTRY!$Q$3:$Q$302=X40))+SUMPRODUCT((ENTRY!$E$3:$E$302="F")*(ENTRY!$R$3:$R$302=$AA$36)*(ENTRY!$T$3:$T$302=X40))+SUMPRODUCT((ENTRY!$E$3:$E$302="F")*(ENTRY!$U$3:$U$302=$AA$36)*(ENTRY!$W$3:$W$302=X24))</f>
        <v>5</v>
      </c>
      <c r="AB40" s="208" t="n">
        <f aca="false">SUMPRODUCT((ENTRY!$E$3:$E$302="F")*(ENTRY!$F$3:$F$302=$AB$36)*(ENTRY!$H$3:$H$302=X40))+SUMPRODUCT((ENTRY!$E$3:$E$302="F")*(ENTRY!$I$3:$I$302=$AB$36)*(ENTRY!$K$3:$K$302=X40))+SUMPRODUCT((ENTRY!$E$3:$E$302="F")*(ENTRY!$L$3:$L$302=$AB$36)*(ENTRY!$N$3:$N$302=X40))+SUMPRODUCT((ENTRY!$E$3:$E$302="F")*(ENTRY!$O$3:$O$302=$AB$36)*(ENTRY!$Q$3:$Q$302=X40))+SUMPRODUCT((ENTRY!$E$3:$E$302="F")*(ENTRY!$R$3:$R$302=$AB$36)*(ENTRY!$T$3:$T$302=X40))+SUMPRODUCT((ENTRY!$E$3:$E$302="F")*(ENTRY!$U$3:$U$302=$AB$36)*(ENTRY!$W$3:$W$302=X24))</f>
        <v>7</v>
      </c>
      <c r="AC40" s="208" t="n">
        <f aca="false">SUMPRODUCT((ENTRY!$E$3:$E$302="F")*(ENTRY!$F$3:$F$302=$AC$36)*(ENTRY!$H$3:$H$302=X40))+SUMPRODUCT((ENTRY!$E$3:$E$302="F")*(ENTRY!$I$3:$I$302=$AC$36)*(ENTRY!$K$3:$K$302=X40))+SUMPRODUCT((ENTRY!$E$3:$E$302="F")*(ENTRY!$L$3:$L$302=$AC$36)*(ENTRY!$N$3:$N$302=X40))+SUMPRODUCT((ENTRY!$E$3:$E$302="F")*(ENTRY!$O$3:$O$302=$AC$36)*(ENTRY!$Q$3:$Q$302=X40))+SUMPRODUCT((ENTRY!$E$3:$E$302="F")*(ENTRY!$R$3:$R$302=$AC$36)*(ENTRY!$T$3:$T$302=X40))+SUMPRODUCT((ENTRY!$E$3:$E$302="F")*(ENTRY!$U$3:$U$302=$AC$36)*(ENTRY!$W$3:$W$302=X24))</f>
        <v>5</v>
      </c>
    </row>
    <row r="41" customFormat="false" ht="15" hidden="false" customHeight="false" outlineLevel="0" collapsed="false">
      <c r="A41" s="0"/>
      <c r="B41" s="0"/>
      <c r="C41" s="0"/>
      <c r="D41" s="0"/>
      <c r="E41" s="0"/>
      <c r="F41" s="0"/>
      <c r="G41" s="0"/>
      <c r="H41" s="0"/>
      <c r="I41" s="0"/>
      <c r="J41" s="0"/>
      <c r="K41" s="0"/>
      <c r="L41" s="0"/>
      <c r="M41" s="0"/>
      <c r="N41" s="0"/>
      <c r="O41" s="0"/>
      <c r="P41" s="0"/>
      <c r="Q41" s="0"/>
      <c r="R41" s="0"/>
      <c r="S41" s="0"/>
      <c r="X41" s="210" t="s">
        <v>48</v>
      </c>
      <c r="Y41" s="207" t="n">
        <f aca="false">SUMPRODUCT((ENTRY!$E$3:$E$302="F")*(ENTRY!$F$3:$F$302=$Y$36)*(ENTRY!$H$3:$H$302=X41))+SUMPRODUCT((ENTRY!$E$3:$E$302="F")*(ENTRY!$I$3:$I$302=$Y$36)*(ENTRY!$K$3:$K$302=X41))+SUMPRODUCT((ENTRY!$E$3:$E$302="F")*(ENTRY!$L$3:$L$302=$Y$36)*(ENTRY!$N$3:$N$302=X41))+SUMPRODUCT((ENTRY!$E$3:$E$302="F")*(ENTRY!$O$3:$O$302=$Y$36)*(ENTRY!$Q$3:$Q$302=X41))+SUMPRODUCT((ENTRY!$E$3:$E$302="F")*(ENTRY!$R$3:$R$302=$Y$36)*(ENTRY!$T$3:$T$302=X41))+SUMPRODUCT((ENTRY!$E$3:$E$302="F")*(ENTRY!$U$3:$U$302=$Y$36)*(ENTRY!$W$3:$W$302=X25))</f>
        <v>5</v>
      </c>
      <c r="Z41" s="208" t="n">
        <f aca="false">SUMPRODUCT((ENTRY!$E$3:$E$302="F")*(ENTRY!$F$3:$F$302=$Z$36)*(ENTRY!$H$3:$H$302=X41))+SUMPRODUCT((ENTRY!$E$3:$E$302="F")*(ENTRY!$I$3:$I$302=$Z$36)*(ENTRY!$K$3:$K$302=X41))+SUMPRODUCT((ENTRY!$E$3:$E$302="F")*(ENTRY!$L$3:$L$302=$Z$36)*(ENTRY!$N$3:$N$302=X41))+SUMPRODUCT((ENTRY!$E$3:$E$302="F")*(ENTRY!$O$3:$O$302=$Z$36)*(ENTRY!$Q$3:$Q$302=X41))+SUMPRODUCT((ENTRY!$E$3:$E$302="F")*(ENTRY!$R$3:$R$302=$Z$36)*(ENTRY!$T$3:$T$302=X41))+SUMPRODUCT((ENTRY!$E$3:$E$302="F")*(ENTRY!$U$3:$U$302=$Z$36)*(ENTRY!$W$3:$W$302=X25))</f>
        <v>9</v>
      </c>
      <c r="AA41" s="208" t="n">
        <f aca="false">SUMPRODUCT((ENTRY!$E$3:$E$302="F")*(ENTRY!$F$3:$F$302=$AA$36)*(ENTRY!$H$3:$H$302=X41))+SUMPRODUCT((ENTRY!$E$3:$E$302="F")*(ENTRY!$I$3:$I$302=$AA$36)*(ENTRY!$K$3:$K$302=X41))+SUMPRODUCT((ENTRY!$E$3:$E$302="F")*(ENTRY!$L$3:$L$302=$AA$36)*(ENTRY!$N$3:$N$302=X41))+SUMPRODUCT((ENTRY!$E$3:$E$302="F")*(ENTRY!$O$3:$O$302=$AA$36)*(ENTRY!$Q$3:$Q$302=X41))+SUMPRODUCT((ENTRY!$E$3:$E$302="F")*(ENTRY!$R$3:$R$302=$AA$36)*(ENTRY!$T$3:$T$302=X41))+SUMPRODUCT((ENTRY!$E$3:$E$302="F")*(ENTRY!$U$3:$U$302=$AA$36)*(ENTRY!$W$3:$W$302=X25))</f>
        <v>9</v>
      </c>
      <c r="AB41" s="208" t="n">
        <f aca="false">SUMPRODUCT((ENTRY!$E$3:$E$302="F")*(ENTRY!$F$3:$F$302=$AB$36)*(ENTRY!$H$3:$H$302=X41))+SUMPRODUCT((ENTRY!$E$3:$E$302="F")*(ENTRY!$I$3:$I$302=$AB$36)*(ENTRY!$K$3:$K$302=X41))+SUMPRODUCT((ENTRY!$E$3:$E$302="F")*(ENTRY!$L$3:$L$302=$AB$36)*(ENTRY!$N$3:$N$302=X41))+SUMPRODUCT((ENTRY!$E$3:$E$302="F")*(ENTRY!$O$3:$O$302=$AB$36)*(ENTRY!$Q$3:$Q$302=X41))+SUMPRODUCT((ENTRY!$E$3:$E$302="F")*(ENTRY!$R$3:$R$302=$AB$36)*(ENTRY!$T$3:$T$302=X41))+SUMPRODUCT((ENTRY!$E$3:$E$302="F")*(ENTRY!$U$3:$U$302=$AB$36)*(ENTRY!$W$3:$W$302=X25))</f>
        <v>9</v>
      </c>
      <c r="AC41" s="208" t="n">
        <f aca="false">SUMPRODUCT((ENTRY!$E$3:$E$302="F")*(ENTRY!$F$3:$F$302=$AC$36)*(ENTRY!$H$3:$H$302=X41))+SUMPRODUCT((ENTRY!$E$3:$E$302="F")*(ENTRY!$I$3:$I$302=$AC$36)*(ENTRY!$K$3:$K$302=X41))+SUMPRODUCT((ENTRY!$E$3:$E$302="F")*(ENTRY!$L$3:$L$302=$AC$36)*(ENTRY!$N$3:$N$302=X41))+SUMPRODUCT((ENTRY!$E$3:$E$302="F")*(ENTRY!$O$3:$O$302=$AC$36)*(ENTRY!$Q$3:$Q$302=X41))+SUMPRODUCT((ENTRY!$E$3:$E$302="F")*(ENTRY!$R$3:$R$302=$AC$36)*(ENTRY!$T$3:$T$302=X41))+SUMPRODUCT((ENTRY!$E$3:$E$302="F")*(ENTRY!$U$3:$U$302=$AC$36)*(ENTRY!$W$3:$W$302=X25))</f>
        <v>2</v>
      </c>
    </row>
    <row r="42" customFormat="false" ht="15" hidden="false" customHeight="false" outlineLevel="0" collapsed="false">
      <c r="A42" s="0"/>
      <c r="B42" s="0"/>
      <c r="C42" s="0"/>
      <c r="D42" s="0"/>
      <c r="E42" s="0"/>
      <c r="F42" s="0"/>
      <c r="G42" s="0"/>
      <c r="H42" s="0"/>
      <c r="I42" s="0"/>
      <c r="J42" s="0"/>
      <c r="K42" s="0"/>
      <c r="L42" s="0"/>
      <c r="M42" s="0"/>
      <c r="N42" s="0"/>
      <c r="O42" s="0"/>
      <c r="P42" s="0"/>
      <c r="Q42" s="0"/>
      <c r="R42" s="0"/>
      <c r="S42" s="0"/>
      <c r="X42" s="210" t="s">
        <v>47</v>
      </c>
      <c r="Y42" s="207" t="n">
        <f aca="false">SUMPRODUCT((ENTRY!$E$3:$E$302="F")*(ENTRY!$F$3:$F$302=$Y$36)*(ENTRY!$H$3:$H$302=X42))+SUMPRODUCT((ENTRY!$E$3:$E$302="F")*(ENTRY!$I$3:$I$302=$Y$36)*(ENTRY!$K$3:$K$302=X42))+SUMPRODUCT((ENTRY!$E$3:$E$302="F")*(ENTRY!$L$3:$L$302=$Y$36)*(ENTRY!$N$3:$N$302=X42))+SUMPRODUCT((ENTRY!$E$3:$E$302="F")*(ENTRY!$O$3:$O$302=$Y$36)*(ENTRY!$Q$3:$Q$302=X42))+SUMPRODUCT((ENTRY!$E$3:$E$302="F")*(ENTRY!$R$3:$R$302=$Y$36)*(ENTRY!$T$3:$T$302=X42))+SUMPRODUCT((ENTRY!$E$3:$E$302="F")*(ENTRY!$U$3:$U$302=$Y$36)*(ENTRY!$W$3:$W$302=X26))</f>
        <v>6</v>
      </c>
      <c r="Z42" s="208" t="n">
        <f aca="false">SUMPRODUCT((ENTRY!$E$3:$E$302="F")*(ENTRY!$F$3:$F$302=$Z$36)*(ENTRY!$H$3:$H$302=X42))+SUMPRODUCT((ENTRY!$E$3:$E$302="F")*(ENTRY!$I$3:$I$302=$Z$36)*(ENTRY!$K$3:$K$302=X42))+SUMPRODUCT((ENTRY!$E$3:$E$302="F")*(ENTRY!$L$3:$L$302=$Z$36)*(ENTRY!$N$3:$N$302=X42))+SUMPRODUCT((ENTRY!$E$3:$E$302="F")*(ENTRY!$O$3:$O$302=$Z$36)*(ENTRY!$Q$3:$Q$302=X42))+SUMPRODUCT((ENTRY!$E$3:$E$302="F")*(ENTRY!$R$3:$R$302=$Z$36)*(ENTRY!$T$3:$T$302=X42))+SUMPRODUCT((ENTRY!$E$3:$E$302="F")*(ENTRY!$U$3:$U$302=$Z$36)*(ENTRY!$W$3:$W$302=X26))</f>
        <v>0</v>
      </c>
      <c r="AA42" s="208" t="n">
        <f aca="false">SUMPRODUCT((ENTRY!$E$3:$E$302="F")*(ENTRY!$F$3:$F$302=$AA$36)*(ENTRY!$H$3:$H$302=X42))+SUMPRODUCT((ENTRY!$E$3:$E$302="F")*(ENTRY!$I$3:$I$302=$AA$36)*(ENTRY!$K$3:$K$302=X42))+SUMPRODUCT((ENTRY!$E$3:$E$302="F")*(ENTRY!$L$3:$L$302=$AA$36)*(ENTRY!$N$3:$N$302=X42))+SUMPRODUCT((ENTRY!$E$3:$E$302="F")*(ENTRY!$O$3:$O$302=$AA$36)*(ENTRY!$Q$3:$Q$302=X42))+SUMPRODUCT((ENTRY!$E$3:$E$302="F")*(ENTRY!$R$3:$R$302=$AA$36)*(ENTRY!$T$3:$T$302=X42))+SUMPRODUCT((ENTRY!$E$3:$E$302="F")*(ENTRY!$U$3:$U$302=$AA$36)*(ENTRY!$W$3:$W$302=X26))</f>
        <v>10</v>
      </c>
      <c r="AB42" s="208" t="n">
        <f aca="false">SUMPRODUCT((ENTRY!$E$3:$E$302="F")*(ENTRY!$F$3:$F$302=$AB$36)*(ENTRY!$H$3:$H$302=X42))+SUMPRODUCT((ENTRY!$E$3:$E$302="F")*(ENTRY!$I$3:$I$302=$AB$36)*(ENTRY!$K$3:$K$302=X42))+SUMPRODUCT((ENTRY!$E$3:$E$302="F")*(ENTRY!$L$3:$L$302=$AB$36)*(ENTRY!$N$3:$N$302=X42))+SUMPRODUCT((ENTRY!$E$3:$E$302="F")*(ENTRY!$O$3:$O$302=$AB$36)*(ENTRY!$Q$3:$Q$302=X42))+SUMPRODUCT((ENTRY!$E$3:$E$302="F")*(ENTRY!$R$3:$R$302=$AB$36)*(ENTRY!$T$3:$T$302=X42))+SUMPRODUCT((ENTRY!$E$3:$E$302="F")*(ENTRY!$U$3:$U$302=$AB$36)*(ENTRY!$W$3:$W$302=X26))</f>
        <v>2</v>
      </c>
      <c r="AC42" s="208" t="n">
        <f aca="false">SUMPRODUCT((ENTRY!$E$3:$E$302="F")*(ENTRY!$F$3:$F$302=$AC$36)*(ENTRY!$H$3:$H$302=X42))+SUMPRODUCT((ENTRY!$E$3:$E$302="F")*(ENTRY!$I$3:$I$302=$AC$36)*(ENTRY!$K$3:$K$302=X42))+SUMPRODUCT((ENTRY!$E$3:$E$302="F")*(ENTRY!$L$3:$L$302=$AC$36)*(ENTRY!$N$3:$N$302=X42))+SUMPRODUCT((ENTRY!$E$3:$E$302="F")*(ENTRY!$O$3:$O$302=$AC$36)*(ENTRY!$Q$3:$Q$302=X42))+SUMPRODUCT((ENTRY!$E$3:$E$302="F")*(ENTRY!$R$3:$R$302=$AC$36)*(ENTRY!$T$3:$T$302=X42))+SUMPRODUCT((ENTRY!$E$3:$E$302="F")*(ENTRY!$U$3:$U$302=$AC$36)*(ENTRY!$W$3:$W$302=X26))</f>
        <v>11</v>
      </c>
    </row>
    <row r="43" customFormat="false" ht="15" hidden="false" customHeight="false" outlineLevel="0" collapsed="false">
      <c r="A43" s="0"/>
      <c r="B43" s="0"/>
      <c r="C43" s="0"/>
      <c r="D43" s="0"/>
      <c r="E43" s="0"/>
      <c r="F43" s="0"/>
      <c r="G43" s="0"/>
      <c r="H43" s="0"/>
      <c r="I43" s="0"/>
      <c r="J43" s="0"/>
      <c r="K43" s="0"/>
      <c r="L43" s="0"/>
      <c r="M43" s="0"/>
      <c r="N43" s="0"/>
      <c r="O43" s="0"/>
      <c r="P43" s="0"/>
      <c r="Q43" s="0"/>
      <c r="R43" s="0"/>
      <c r="S43" s="0"/>
      <c r="X43" s="210" t="s">
        <v>52</v>
      </c>
      <c r="Y43" s="207" t="n">
        <f aca="false">SUMPRODUCT((ENTRY!$E$3:$E$302="F")*(ENTRY!$F$3:$F$302=$Y$36)*(ENTRY!$H$3:$H$302=X43))+SUMPRODUCT((ENTRY!$E$3:$E$302="F")*(ENTRY!$I$3:$I$302=$Y$36)*(ENTRY!$K$3:$K$302=X43))+SUMPRODUCT((ENTRY!$E$3:$E$302="F")*(ENTRY!$L$3:$L$302=$Y$36)*(ENTRY!$N$3:$N$302=X43))+SUMPRODUCT((ENTRY!$E$3:$E$302="F")*(ENTRY!$O$3:$O$302=$Y$36)*(ENTRY!$Q$3:$Q$302=X43))+SUMPRODUCT((ENTRY!$E$3:$E$302="F")*(ENTRY!$R$3:$R$302=$Y$36)*(ENTRY!$T$3:$T$302=X43))+SUMPRODUCT((ENTRY!$E$3:$E$302="F")*(ENTRY!$U$3:$U$302=$Y$36)*(ENTRY!$W$3:$W$302=X27))</f>
        <v>10</v>
      </c>
      <c r="Z43" s="208" t="n">
        <f aca="false">SUMPRODUCT((ENTRY!$E$3:$E$302="F")*(ENTRY!$F$3:$F$302=$Z$36)*(ENTRY!$H$3:$H$302=X43))+SUMPRODUCT((ENTRY!$E$3:$E$302="F")*(ENTRY!$I$3:$I$302=$Z$36)*(ENTRY!$K$3:$K$302=X43))+SUMPRODUCT((ENTRY!$E$3:$E$302="F")*(ENTRY!$L$3:$L$302=$Z$36)*(ENTRY!$N$3:$N$302=X43))+SUMPRODUCT((ENTRY!$E$3:$E$302="F")*(ENTRY!$O$3:$O$302=$Z$36)*(ENTRY!$Q$3:$Q$302=X43))+SUMPRODUCT((ENTRY!$E$3:$E$302="F")*(ENTRY!$R$3:$R$302=$Z$36)*(ENTRY!$T$3:$T$302=X43))+SUMPRODUCT((ENTRY!$E$3:$E$302="F")*(ENTRY!$U$3:$U$302=$Z$36)*(ENTRY!$W$3:$W$302=X27))</f>
        <v>1</v>
      </c>
      <c r="AA43" s="208" t="n">
        <f aca="false">SUMPRODUCT((ENTRY!$E$3:$E$302="F")*(ENTRY!$F$3:$F$302=$AA$36)*(ENTRY!$H$3:$H$302=X43))+SUMPRODUCT((ENTRY!$E$3:$E$302="F")*(ENTRY!$I$3:$I$302=$AA$36)*(ENTRY!$K$3:$K$302=X43))+SUMPRODUCT((ENTRY!$E$3:$E$302="F")*(ENTRY!$L$3:$L$302=$AA$36)*(ENTRY!$N$3:$N$302=X43))+SUMPRODUCT((ENTRY!$E$3:$E$302="F")*(ENTRY!$O$3:$O$302=$AA$36)*(ENTRY!$Q$3:$Q$302=X43))+SUMPRODUCT((ENTRY!$E$3:$E$302="F")*(ENTRY!$R$3:$R$302=$AA$36)*(ENTRY!$T$3:$T$302=X43))+SUMPRODUCT((ENTRY!$E$3:$E$302="F")*(ENTRY!$U$3:$U$302=$AA$36)*(ENTRY!$W$3:$W$302=X27))</f>
        <v>4</v>
      </c>
      <c r="AB43" s="208" t="n">
        <f aca="false">SUMPRODUCT((ENTRY!$E$3:$E$302="F")*(ENTRY!$F$3:$F$302=$AB$36)*(ENTRY!$H$3:$H$302=X43))+SUMPRODUCT((ENTRY!$E$3:$E$302="F")*(ENTRY!$I$3:$I$302=$AB$36)*(ENTRY!$K$3:$K$302=X43))+SUMPRODUCT((ENTRY!$E$3:$E$302="F")*(ENTRY!$L$3:$L$302=$AB$36)*(ENTRY!$N$3:$N$302=X43))+SUMPRODUCT((ENTRY!$E$3:$E$302="F")*(ENTRY!$O$3:$O$302=$AB$36)*(ENTRY!$Q$3:$Q$302=X43))+SUMPRODUCT((ENTRY!$E$3:$E$302="F")*(ENTRY!$R$3:$R$302=$AB$36)*(ENTRY!$T$3:$T$302=X43))+SUMPRODUCT((ENTRY!$E$3:$E$302="F")*(ENTRY!$U$3:$U$302=$AB$36)*(ENTRY!$W$3:$W$302=X27))</f>
        <v>3</v>
      </c>
      <c r="AC43" s="208" t="n">
        <f aca="false">SUMPRODUCT((ENTRY!$E$3:$E$302="F")*(ENTRY!$F$3:$F$302=$AC$36)*(ENTRY!$H$3:$H$302=X43))+SUMPRODUCT((ENTRY!$E$3:$E$302="F")*(ENTRY!$I$3:$I$302=$AC$36)*(ENTRY!$K$3:$K$302=X43))+SUMPRODUCT((ENTRY!$E$3:$E$302="F")*(ENTRY!$L$3:$L$302=$AC$36)*(ENTRY!$N$3:$N$302=X43))+SUMPRODUCT((ENTRY!$E$3:$E$302="F")*(ENTRY!$O$3:$O$302=$AC$36)*(ENTRY!$Q$3:$Q$302=X43))+SUMPRODUCT((ENTRY!$E$3:$E$302="F")*(ENTRY!$R$3:$R$302=$AC$36)*(ENTRY!$T$3:$T$302=X43))+SUMPRODUCT((ENTRY!$E$3:$E$302="F")*(ENTRY!$U$3:$U$302=$AC$36)*(ENTRY!$W$3:$W$302=X27))</f>
        <v>2</v>
      </c>
    </row>
    <row r="44" customFormat="false" ht="15" hidden="false" customHeight="false" outlineLevel="0" collapsed="false">
      <c r="A44" s="0"/>
      <c r="B44" s="0"/>
      <c r="C44" s="0"/>
      <c r="D44" s="0"/>
      <c r="E44" s="0"/>
      <c r="F44" s="0"/>
      <c r="G44" s="0"/>
      <c r="H44" s="0"/>
      <c r="I44" s="0"/>
      <c r="J44" s="0"/>
      <c r="K44" s="0"/>
      <c r="L44" s="0"/>
      <c r="M44" s="0"/>
      <c r="N44" s="0"/>
      <c r="O44" s="0"/>
      <c r="P44" s="0"/>
      <c r="Q44" s="0"/>
      <c r="R44" s="0"/>
      <c r="S44" s="0"/>
      <c r="X44" s="210" t="s">
        <v>54</v>
      </c>
      <c r="Y44" s="207" t="n">
        <f aca="false">SUMPRODUCT((ENTRY!$E$3:$E$302="F")*(ENTRY!$F$3:$F$302=$Y$36)*(ENTRY!$H$3:$H$302=X44))+SUMPRODUCT((ENTRY!$E$3:$E$302="F")*(ENTRY!$I$3:$I$302=$Y$36)*(ENTRY!$K$3:$K$302=X44))+SUMPRODUCT((ENTRY!$E$3:$E$302="F")*(ENTRY!$L$3:$L$302=$Y$36)*(ENTRY!$N$3:$N$302=X44))+SUMPRODUCT((ENTRY!$E$3:$E$302="F")*(ENTRY!$O$3:$O$302=$Y$36)*(ENTRY!$Q$3:$Q$302=X44))+SUMPRODUCT((ENTRY!$E$3:$E$302="F")*(ENTRY!$R$3:$R$302=$Y$36)*(ENTRY!$T$3:$T$302=X44))+SUMPRODUCT((ENTRY!$E$3:$E$302="F")*(ENTRY!$U$3:$U$302=$Y$36)*(ENTRY!$W$3:$W$302=X28))</f>
        <v>0</v>
      </c>
      <c r="Z44" s="208" t="n">
        <f aca="false">SUMPRODUCT((ENTRY!$E$3:$E$302="F")*(ENTRY!$F$3:$F$302=$Z$36)*(ENTRY!$H$3:$H$302=X44))+SUMPRODUCT((ENTRY!$E$3:$E$302="F")*(ENTRY!$I$3:$I$302=$Z$36)*(ENTRY!$K$3:$K$302=X44))+SUMPRODUCT((ENTRY!$E$3:$E$302="F")*(ENTRY!$L$3:$L$302=$Z$36)*(ENTRY!$N$3:$N$302=X44))+SUMPRODUCT((ENTRY!$E$3:$E$302="F")*(ENTRY!$O$3:$O$302=$Z$36)*(ENTRY!$Q$3:$Q$302=X44))+SUMPRODUCT((ENTRY!$E$3:$E$302="F")*(ENTRY!$R$3:$R$302=$Z$36)*(ENTRY!$T$3:$T$302=X44))+SUMPRODUCT((ENTRY!$E$3:$E$302="F")*(ENTRY!$U$3:$U$302=$Z$36)*(ENTRY!$W$3:$W$302=X28))</f>
        <v>0</v>
      </c>
      <c r="AA44" s="208" t="n">
        <f aca="false">SUMPRODUCT((ENTRY!$E$3:$E$302="F")*(ENTRY!$F$3:$F$302=$AA$36)*(ENTRY!$H$3:$H$302=X44))+SUMPRODUCT((ENTRY!$E$3:$E$302="F")*(ENTRY!$I$3:$I$302=$AA$36)*(ENTRY!$K$3:$K$302=X44))+SUMPRODUCT((ENTRY!$E$3:$E$302="F")*(ENTRY!$L$3:$L$302=$AA$36)*(ENTRY!$N$3:$N$302=X44))+SUMPRODUCT((ENTRY!$E$3:$E$302="F")*(ENTRY!$O$3:$O$302=$AA$36)*(ENTRY!$Q$3:$Q$302=X44))+SUMPRODUCT((ENTRY!$E$3:$E$302="F")*(ENTRY!$R$3:$R$302=$AA$36)*(ENTRY!$T$3:$T$302=X44))+SUMPRODUCT((ENTRY!$E$3:$E$302="F")*(ENTRY!$U$3:$U$302=$AA$36)*(ENTRY!$W$3:$W$302=X28))</f>
        <v>1</v>
      </c>
      <c r="AB44" s="208" t="n">
        <f aca="false">SUMPRODUCT((ENTRY!$E$3:$E$302="F")*(ENTRY!$F$3:$F$302=$AB$36)*(ENTRY!$H$3:$H$302=X44))+SUMPRODUCT((ENTRY!$E$3:$E$302="F")*(ENTRY!$I$3:$I$302=$AB$36)*(ENTRY!$K$3:$K$302=X44))+SUMPRODUCT((ENTRY!$E$3:$E$302="F")*(ENTRY!$L$3:$L$302=$AB$36)*(ENTRY!$N$3:$N$302=X44))+SUMPRODUCT((ENTRY!$E$3:$E$302="F")*(ENTRY!$O$3:$O$302=$AB$36)*(ENTRY!$Q$3:$Q$302=X44))+SUMPRODUCT((ENTRY!$E$3:$E$302="F")*(ENTRY!$R$3:$R$302=$AB$36)*(ENTRY!$T$3:$T$302=X44))+SUMPRODUCT((ENTRY!$E$3:$E$302="F")*(ENTRY!$U$3:$U$302=$AB$36)*(ENTRY!$W$3:$W$302=X28))</f>
        <v>0</v>
      </c>
      <c r="AC44" s="208" t="n">
        <f aca="false">SUMPRODUCT((ENTRY!$E$3:$E$302="F")*(ENTRY!$F$3:$F$302=$AC$36)*(ENTRY!$H$3:$H$302=X44))+SUMPRODUCT((ENTRY!$E$3:$E$302="F")*(ENTRY!$I$3:$I$302=$AC$36)*(ENTRY!$K$3:$K$302=X44))+SUMPRODUCT((ENTRY!$E$3:$E$302="F")*(ENTRY!$L$3:$L$302=$AC$36)*(ENTRY!$N$3:$N$302=X44))+SUMPRODUCT((ENTRY!$E$3:$E$302="F")*(ENTRY!$O$3:$O$302=$AC$36)*(ENTRY!$Q$3:$Q$302=X44))+SUMPRODUCT((ENTRY!$E$3:$E$302="F")*(ENTRY!$R$3:$R$302=$AC$36)*(ENTRY!$T$3:$T$302=X44))+SUMPRODUCT((ENTRY!$E$3:$E$302="F")*(ENTRY!$U$3:$U$302=$AC$36)*(ENTRY!$W$3:$W$302=X28))</f>
        <v>3</v>
      </c>
    </row>
    <row r="45" customFormat="false" ht="15.75" hidden="false" customHeight="false" outlineLevel="0" collapsed="false">
      <c r="A45" s="0"/>
      <c r="B45" s="0"/>
      <c r="C45" s="0"/>
      <c r="D45" s="0"/>
      <c r="E45" s="0"/>
      <c r="F45" s="0"/>
      <c r="G45" s="0"/>
      <c r="H45" s="0"/>
      <c r="I45" s="0"/>
      <c r="J45" s="0"/>
      <c r="K45" s="0"/>
      <c r="L45" s="0"/>
      <c r="M45" s="0"/>
      <c r="N45" s="0"/>
      <c r="O45" s="0"/>
      <c r="P45" s="0"/>
      <c r="Q45" s="0"/>
      <c r="R45" s="0"/>
      <c r="S45" s="0"/>
      <c r="X45" s="211" t="s">
        <v>177</v>
      </c>
      <c r="Y45" s="207" t="n">
        <f aca="false">SUMPRODUCT((ENTRY!$E$3:$E$302="F")*(ENTRY!$F$3:$F$302=$Y$36)*(ENTRY!$H$3:$H$302=X45))+SUMPRODUCT((ENTRY!$E$3:$E$302="F")*(ENTRY!$I$3:$I$302=$Y$36)*(ENTRY!$K$3:$K$302=X45))+SUMPRODUCT((ENTRY!$E$3:$E$302="F")*(ENTRY!$L$3:$L$302=$Y$36)*(ENTRY!$N$3:$N$302=X45))+SUMPRODUCT((ENTRY!$E$3:$E$302="F")*(ENTRY!$O$3:$O$302=$Y$36)*(ENTRY!$Q$3:$Q$302=X45))+SUMPRODUCT((ENTRY!$E$3:$E$302="F")*(ENTRY!$R$3:$R$302=$Y$36)*(ENTRY!$T$3:$T$302=X45))+SUMPRODUCT((ENTRY!$E$3:$E$302="F")*(ENTRY!$U$3:$U$302=$Y$36)*(ENTRY!$W$3:$W$302=X29))</f>
        <v>0</v>
      </c>
      <c r="Z45" s="208" t="n">
        <f aca="false">SUMPRODUCT((ENTRY!$E$3:$E$302="F")*(ENTRY!$F$3:$F$302=$Z$36)*(ENTRY!$H$3:$H$302=X45))+SUMPRODUCT((ENTRY!$E$3:$E$302="F")*(ENTRY!$I$3:$I$302=$Z$36)*(ENTRY!$K$3:$K$302=X45))+SUMPRODUCT((ENTRY!$E$3:$E$302="F")*(ENTRY!$L$3:$L$302=$Z$36)*(ENTRY!$N$3:$N$302=X45))+SUMPRODUCT((ENTRY!$E$3:$E$302="F")*(ENTRY!$O$3:$O$302=$Z$36)*(ENTRY!$Q$3:$Q$302=X45))+SUMPRODUCT((ENTRY!$E$3:$E$302="F")*(ENTRY!$R$3:$R$302=$Z$36)*(ENTRY!$T$3:$T$302=X45))+SUMPRODUCT((ENTRY!$E$3:$E$302="F")*(ENTRY!$U$3:$U$302=$Z$36)*(ENTRY!$W$3:$W$302=X29))</f>
        <v>0</v>
      </c>
      <c r="AA45" s="208" t="n">
        <f aca="false">SUMPRODUCT((ENTRY!$E$3:$E$302="F")*(ENTRY!$F$3:$F$302=$AA$36)*(ENTRY!$H$3:$H$302=X45))+SUMPRODUCT((ENTRY!$E$3:$E$302="F")*(ENTRY!$I$3:$I$302=$AA$36)*(ENTRY!$K$3:$K$302=X45))+SUMPRODUCT((ENTRY!$E$3:$E$302="F")*(ENTRY!$L$3:$L$302=$AA$36)*(ENTRY!$N$3:$N$302=X45))+SUMPRODUCT((ENTRY!$E$3:$E$302="F")*(ENTRY!$O$3:$O$302=$AA$36)*(ENTRY!$Q$3:$Q$302=X45))+SUMPRODUCT((ENTRY!$E$3:$E$302="F")*(ENTRY!$R$3:$R$302=$AA$36)*(ENTRY!$T$3:$T$302=X45))+SUMPRODUCT((ENTRY!$E$3:$E$302="F")*(ENTRY!$U$3:$U$302=$AA$36)*(ENTRY!$W$3:$W$302=X29))</f>
        <v>0</v>
      </c>
      <c r="AB45" s="208" t="n">
        <f aca="false">SUMPRODUCT((ENTRY!$E$3:$E$302="F")*(ENTRY!$F$3:$F$302=$AB$36)*(ENTRY!$H$3:$H$302=X45))+SUMPRODUCT((ENTRY!$E$3:$E$302="F")*(ENTRY!$I$3:$I$302=$AB$36)*(ENTRY!$K$3:$K$302=X45))+SUMPRODUCT((ENTRY!$E$3:$E$302="F")*(ENTRY!$L$3:$L$302=$AB$36)*(ENTRY!$N$3:$N$302=X45))+SUMPRODUCT((ENTRY!$E$3:$E$302="F")*(ENTRY!$O$3:$O$302=$AB$36)*(ENTRY!$Q$3:$Q$302=X45))+SUMPRODUCT((ENTRY!$E$3:$E$302="F")*(ENTRY!$R$3:$R$302=$AB$36)*(ENTRY!$T$3:$T$302=X45))+SUMPRODUCT((ENTRY!$E$3:$E$302="F")*(ENTRY!$U$3:$U$302=$AB$36)*(ENTRY!$W$3:$W$302=X29))</f>
        <v>0</v>
      </c>
      <c r="AC45" s="208" t="n">
        <f aca="false">SUMPRODUCT((ENTRY!$E$3:$E$302="F")*(ENTRY!$F$3:$F$302=$AC$36)*(ENTRY!$H$3:$H$302=X45))+SUMPRODUCT((ENTRY!$E$3:$E$302="F")*(ENTRY!$I$3:$I$302=$AC$36)*(ENTRY!$K$3:$K$302=X45))+SUMPRODUCT((ENTRY!$E$3:$E$302="F")*(ENTRY!$L$3:$L$302=$AC$36)*(ENTRY!$N$3:$N$302=X45))+SUMPRODUCT((ENTRY!$E$3:$E$302="F")*(ENTRY!$O$3:$O$302=$AC$36)*(ENTRY!$Q$3:$Q$302=X45))+SUMPRODUCT((ENTRY!$E$3:$E$302="F")*(ENTRY!$R$3:$R$302=$AC$36)*(ENTRY!$T$3:$T$302=X45))+SUMPRODUCT((ENTRY!$E$3:$E$302="F")*(ENTRY!$U$3:$U$302=$AC$36)*(ENTRY!$W$3:$W$302=X29))</f>
        <v>0</v>
      </c>
    </row>
    <row r="46" customFormat="false" ht="15.75" hidden="false" customHeight="false" outlineLevel="0" collapsed="false">
      <c r="A46" s="0"/>
      <c r="B46" s="0"/>
      <c r="C46" s="0"/>
      <c r="D46" s="0"/>
      <c r="E46" s="0"/>
      <c r="F46" s="0"/>
      <c r="G46" s="0"/>
      <c r="H46" s="0"/>
      <c r="I46" s="0"/>
      <c r="J46" s="0"/>
      <c r="K46" s="0"/>
      <c r="L46" s="0"/>
      <c r="M46" s="0"/>
      <c r="N46" s="0"/>
      <c r="O46" s="0"/>
      <c r="P46" s="0"/>
      <c r="Q46" s="0"/>
      <c r="R46" s="0"/>
      <c r="S46" s="0"/>
      <c r="X46" s="201" t="s">
        <v>168</v>
      </c>
      <c r="Y46" s="212" t="n">
        <f aca="false">SUM(Y37:Y45)</f>
        <v>39</v>
      </c>
      <c r="Z46" s="212" t="n">
        <f aca="false">SUM(Z37:Z45)</f>
        <v>39</v>
      </c>
      <c r="AA46" s="212" t="n">
        <f aca="false">SUM(AA37:AA45)</f>
        <v>39</v>
      </c>
      <c r="AB46" s="212" t="n">
        <f aca="false">SUM(AB37:AB45)</f>
        <v>39</v>
      </c>
      <c r="AC46" s="212" t="n">
        <f aca="false">SUM(AC37:AC45)</f>
        <v>39</v>
      </c>
    </row>
    <row r="47" customFormat="false" ht="15.75" hidden="false" customHeight="false" outlineLevel="0" collapsed="false">
      <c r="A47" s="0"/>
      <c r="B47" s="0"/>
      <c r="C47" s="0"/>
      <c r="D47" s="0"/>
      <c r="E47" s="0"/>
      <c r="F47" s="0"/>
      <c r="G47" s="0"/>
      <c r="H47" s="0"/>
      <c r="I47" s="0"/>
      <c r="J47" s="0"/>
      <c r="K47" s="0"/>
      <c r="L47" s="0"/>
      <c r="M47" s="0"/>
      <c r="N47" s="0"/>
      <c r="O47" s="0"/>
      <c r="P47" s="0"/>
      <c r="Q47" s="0"/>
      <c r="R47" s="0"/>
      <c r="S47" s="0"/>
      <c r="X47" s="213" t="s">
        <v>182</v>
      </c>
      <c r="Y47" s="214" t="n">
        <f aca="false">Y46-Y45</f>
        <v>39</v>
      </c>
      <c r="Z47" s="214" t="n">
        <f aca="false">Z46-Z45</f>
        <v>39</v>
      </c>
      <c r="AA47" s="214" t="n">
        <f aca="false">AA46-AA45</f>
        <v>39</v>
      </c>
      <c r="AB47" s="214" t="n">
        <f aca="false">AB46-AB45</f>
        <v>39</v>
      </c>
      <c r="AC47" s="214" t="n">
        <f aca="false">AC46-AC45</f>
        <v>39</v>
      </c>
    </row>
    <row r="48" customFormat="false" ht="15.75" hidden="false" customHeight="false" outlineLevel="0" collapsed="false">
      <c r="A48" s="0"/>
      <c r="B48" s="0"/>
      <c r="C48" s="0"/>
      <c r="D48" s="0"/>
      <c r="E48" s="0"/>
      <c r="F48" s="0"/>
      <c r="G48" s="0"/>
      <c r="H48" s="0"/>
      <c r="I48" s="0"/>
      <c r="J48" s="0"/>
      <c r="K48" s="0"/>
      <c r="L48" s="0"/>
      <c r="M48" s="0"/>
      <c r="N48" s="0"/>
      <c r="O48" s="0"/>
      <c r="P48" s="0"/>
      <c r="Q48" s="0"/>
      <c r="R48" s="0"/>
      <c r="S48" s="0"/>
      <c r="X48" s="215" t="s">
        <v>183</v>
      </c>
      <c r="Y48" s="216" t="n">
        <f aca="false">IFERROR(Y47/Y46*100,"NA")</f>
        <v>100</v>
      </c>
      <c r="Z48" s="216" t="n">
        <f aca="false">IFERROR(Z47/Z46*100,"NA")</f>
        <v>100</v>
      </c>
      <c r="AA48" s="216" t="n">
        <f aca="false">IFERROR(AA47/AA46*100,"NA")</f>
        <v>100</v>
      </c>
      <c r="AB48" s="216" t="n">
        <f aca="false">IFERROR(AB47/AB46*100,"NA")</f>
        <v>100</v>
      </c>
      <c r="AC48" s="216" t="n">
        <f aca="false">IFERROR(AC47/AC46*100,"NA")</f>
        <v>100</v>
      </c>
    </row>
    <row r="49" customFormat="false" ht="15.75" hidden="false" customHeight="false" outlineLevel="0" collapsed="false">
      <c r="A49" s="0"/>
      <c r="B49" s="0"/>
      <c r="C49" s="0"/>
      <c r="D49" s="0"/>
      <c r="E49" s="0"/>
      <c r="F49" s="0"/>
      <c r="G49" s="0"/>
      <c r="H49" s="0"/>
      <c r="I49" s="0"/>
      <c r="J49" s="0"/>
      <c r="K49" s="0"/>
      <c r="L49" s="0"/>
      <c r="M49" s="0"/>
      <c r="N49" s="0"/>
      <c r="O49" s="0"/>
      <c r="P49" s="0"/>
      <c r="Q49" s="0"/>
      <c r="R49" s="0"/>
      <c r="S49" s="0"/>
      <c r="X49" s="217" t="s">
        <v>184</v>
      </c>
      <c r="Y49" s="218" t="n">
        <f aca="false">IFERROR((Y37*8+Y38*7+Y39*6+Y40*5+Y41*4+Y42*3+Y43*2+Y44*1+Y45*0)/(B20*8)*100,"NA")</f>
        <v>56.0897435897436</v>
      </c>
      <c r="Z49" s="218" t="n">
        <f aca="false">IFERROR((Z37*8+Z38*7+Z39*6+Z40*5+Z41*4+Z42*3+Z43*2+Z44*1+Z45*0)/(B21*8)*100,"NA")</f>
        <v>75</v>
      </c>
      <c r="AA49" s="218" t="n">
        <f aca="false">IFERROR((AA37*8+AA38*7+AA39*6+AA40*5+AA41*4+AA42*3+AA43*2+AA44*1+AA45*0)/(B22*8)*100,"NA")</f>
        <v>55.448717948718</v>
      </c>
      <c r="AB49" s="218" t="n">
        <f aca="false">IFERROR((AB37*8+AB38*7+AB39*6+AB40*5+AB41*4+AB42*3+AB43*2+AB44*1+AB45*0)/(B23*8)*100,"NA")</f>
        <v>67.3076923076923</v>
      </c>
      <c r="AC49" s="218" t="n">
        <f aca="false">IFERROR((AC37*8+AC38*7+AC39*6+AC40*5+AC41*4+AC42*3+AC43*2+AC44*1+AC45*0)/(B24*8)*100,"NA")</f>
        <v>59.9358974358974</v>
      </c>
    </row>
    <row r="61" customFormat="false" ht="14.25" hidden="false" customHeight="true" outlineLevel="0" collapsed="false"/>
  </sheetData>
  <mergeCells count="35">
    <mergeCell ref="A1:AC2"/>
    <mergeCell ref="A3:W4"/>
    <mergeCell ref="X3:AC3"/>
    <mergeCell ref="A5:B5"/>
    <mergeCell ref="C5:G5"/>
    <mergeCell ref="I5:M5"/>
    <mergeCell ref="O5:S5"/>
    <mergeCell ref="C6:C7"/>
    <mergeCell ref="D6:D7"/>
    <mergeCell ref="E6:E7"/>
    <mergeCell ref="F6:F7"/>
    <mergeCell ref="G6:G7"/>
    <mergeCell ref="I6:I7"/>
    <mergeCell ref="J6:J7"/>
    <mergeCell ref="K6:K7"/>
    <mergeCell ref="L6:L7"/>
    <mergeCell ref="M6:M7"/>
    <mergeCell ref="O6:O7"/>
    <mergeCell ref="P6:P7"/>
    <mergeCell ref="Q6:Q7"/>
    <mergeCell ref="R6:R7"/>
    <mergeCell ref="S6:S7"/>
    <mergeCell ref="C11:D12"/>
    <mergeCell ref="E11:F12"/>
    <mergeCell ref="G11:H12"/>
    <mergeCell ref="J11:N11"/>
    <mergeCell ref="Q11:Q12"/>
    <mergeCell ref="A12:B12"/>
    <mergeCell ref="Q14:R15"/>
    <mergeCell ref="J15:N15"/>
    <mergeCell ref="A19:B19"/>
    <mergeCell ref="J19:N19"/>
    <mergeCell ref="X19:AC19"/>
    <mergeCell ref="A26:B26"/>
    <mergeCell ref="X35:AC35"/>
  </mergeCells>
  <printOptions headings="false" gridLines="false" gridLinesSet="true" horizontalCentered="false" verticalCentered="false"/>
  <pageMargins left="0.433333333333333" right="0.179861111111111" top="0.629861111111111" bottom="0.7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tabColor rgb="FFFFFF00"/>
    <pageSetUpPr fitToPage="false"/>
  </sheetPr>
  <dimension ref="B1:AM1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5"/>
  <cols>
    <col collapsed="false" hidden="false" max="1" min="1" style="0" width="2.71255060728745"/>
    <col collapsed="false" hidden="false" max="2" min="2" style="0" width="5.42914979757085"/>
    <col collapsed="false" hidden="false" max="3" min="3" style="0" width="6.42914979757085"/>
    <col collapsed="false" hidden="false" max="4" min="4" style="0" width="5.71255060728745"/>
    <col collapsed="false" hidden="false" max="5" min="5" style="0" width="6"/>
    <col collapsed="false" hidden="false" max="6" min="6" style="0" width="4.85425101214575"/>
    <col collapsed="false" hidden="false" max="8" min="7" style="0" width="3.8582995951417"/>
    <col collapsed="false" hidden="false" max="9" min="9" style="0" width="3.42914979757085"/>
    <col collapsed="false" hidden="false" max="10" min="10" style="0" width="3.1417004048583"/>
    <col collapsed="false" hidden="false" max="12" min="11" style="0" width="2.71255060728745"/>
    <col collapsed="false" hidden="false" max="13" min="13" style="0" width="2.1417004048583"/>
    <col collapsed="false" hidden="false" max="14" min="14" style="0" width="2.2834008097166"/>
    <col collapsed="false" hidden="false" max="15" min="15" style="0" width="3.71255060728745"/>
    <col collapsed="false" hidden="false" max="16" min="16" style="0" width="3.1417004048583"/>
    <col collapsed="false" hidden="false" max="17" min="17" style="0" width="3.57085020242915"/>
    <col collapsed="false" hidden="false" max="18" min="18" style="0" width="4.2834008097166"/>
    <col collapsed="false" hidden="false" max="19" min="19" style="0" width="5.71255060728745"/>
    <col collapsed="false" hidden="false" max="20" min="20" style="0" width="5.57085020242915"/>
    <col collapsed="false" hidden="false" max="21" min="21" style="0" width="6.42914979757085"/>
    <col collapsed="false" hidden="false" max="22" min="22" style="0" width="5"/>
    <col collapsed="false" hidden="false" max="36" min="23" style="0" width="4.2834008097166"/>
    <col collapsed="false" hidden="false" max="39" min="37" style="0" width="5.71255060728745"/>
    <col collapsed="false" hidden="false" max="1025" min="40" style="0" width="8.61133603238866"/>
  </cols>
  <sheetData>
    <row r="1" customFormat="false" ht="18.75" hidden="false" customHeight="false" outlineLevel="0" collapsed="false">
      <c r="B1" s="219" t="s">
        <v>190</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row>
    <row r="2" customFormat="false" ht="18.75" hidden="false" customHeight="false" outlineLevel="0" collapsed="false">
      <c r="B2" s="219" t="s">
        <v>191</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row>
    <row r="4" customFormat="false" ht="13.5" hidden="false" customHeight="true" outlineLevel="0" collapsed="false">
      <c r="B4" s="220"/>
    </row>
    <row r="5" customFormat="false" ht="38.25" hidden="false" customHeight="true" outlineLevel="0" collapsed="false">
      <c r="B5" s="221" t="s">
        <v>192</v>
      </c>
      <c r="C5" s="222" t="s">
        <v>193</v>
      </c>
      <c r="D5" s="222" t="s">
        <v>35</v>
      </c>
      <c r="E5" s="222" t="s">
        <v>194</v>
      </c>
      <c r="F5" s="222" t="s">
        <v>195</v>
      </c>
      <c r="G5" s="222" t="s">
        <v>196</v>
      </c>
      <c r="H5" s="222"/>
      <c r="I5" s="222"/>
      <c r="J5" s="222" t="s">
        <v>197</v>
      </c>
      <c r="K5" s="222"/>
      <c r="L5" s="222"/>
      <c r="M5" s="222" t="s">
        <v>198</v>
      </c>
      <c r="N5" s="222"/>
      <c r="O5" s="222"/>
      <c r="P5" s="222" t="s">
        <v>199</v>
      </c>
      <c r="Q5" s="222"/>
      <c r="R5" s="222"/>
      <c r="S5" s="222" t="s">
        <v>200</v>
      </c>
      <c r="T5" s="222"/>
      <c r="U5" s="222"/>
      <c r="V5" s="223" t="s">
        <v>201</v>
      </c>
      <c r="W5" s="223"/>
      <c r="X5" s="223"/>
      <c r="Y5" s="223"/>
      <c r="Z5" s="223"/>
      <c r="AA5" s="223"/>
      <c r="AB5" s="223"/>
      <c r="AC5" s="223"/>
      <c r="AD5" s="223"/>
      <c r="AE5" s="223"/>
      <c r="AF5" s="223"/>
      <c r="AG5" s="223"/>
      <c r="AH5" s="223"/>
      <c r="AI5" s="223"/>
      <c r="AJ5" s="223"/>
      <c r="AK5" s="222" t="s">
        <v>202</v>
      </c>
      <c r="AL5" s="222"/>
      <c r="AM5" s="222"/>
    </row>
    <row r="6" customFormat="false" ht="15.75" hidden="false" customHeight="true" outlineLevel="0" collapsed="false">
      <c r="B6" s="221"/>
      <c r="C6" s="222"/>
      <c r="D6" s="222"/>
      <c r="E6" s="222"/>
      <c r="F6" s="222"/>
      <c r="G6" s="222"/>
      <c r="H6" s="222"/>
      <c r="I6" s="222"/>
      <c r="J6" s="222"/>
      <c r="K6" s="222"/>
      <c r="L6" s="222"/>
      <c r="M6" s="222"/>
      <c r="N6" s="222"/>
      <c r="O6" s="222"/>
      <c r="P6" s="222"/>
      <c r="Q6" s="222"/>
      <c r="R6" s="222"/>
      <c r="S6" s="222"/>
      <c r="T6" s="222"/>
      <c r="U6" s="222"/>
      <c r="V6" s="222" t="s">
        <v>203</v>
      </c>
      <c r="W6" s="222"/>
      <c r="X6" s="222"/>
      <c r="Y6" s="222" t="s">
        <v>204</v>
      </c>
      <c r="Z6" s="222"/>
      <c r="AA6" s="222"/>
      <c r="AB6" s="222" t="s">
        <v>205</v>
      </c>
      <c r="AC6" s="222"/>
      <c r="AD6" s="222"/>
      <c r="AE6" s="222" t="s">
        <v>206</v>
      </c>
      <c r="AF6" s="222"/>
      <c r="AG6" s="222"/>
      <c r="AH6" s="222" t="s">
        <v>207</v>
      </c>
      <c r="AI6" s="222"/>
      <c r="AJ6" s="222"/>
      <c r="AK6" s="222"/>
      <c r="AL6" s="222"/>
      <c r="AM6" s="222"/>
    </row>
    <row r="7" customFormat="false" ht="15.75" hidden="false" customHeight="false" outlineLevel="0" collapsed="false">
      <c r="B7" s="221"/>
      <c r="C7" s="222"/>
      <c r="D7" s="222"/>
      <c r="E7" s="222"/>
      <c r="F7" s="222"/>
      <c r="G7" s="224" t="s">
        <v>180</v>
      </c>
      <c r="H7" s="224" t="s">
        <v>145</v>
      </c>
      <c r="I7" s="224" t="s">
        <v>179</v>
      </c>
      <c r="J7" s="224" t="s">
        <v>180</v>
      </c>
      <c r="K7" s="224" t="s">
        <v>145</v>
      </c>
      <c r="L7" s="224" t="s">
        <v>179</v>
      </c>
      <c r="M7" s="224" t="s">
        <v>180</v>
      </c>
      <c r="N7" s="224" t="s">
        <v>145</v>
      </c>
      <c r="O7" s="224" t="s">
        <v>179</v>
      </c>
      <c r="P7" s="224" t="s">
        <v>180</v>
      </c>
      <c r="Q7" s="224" t="s">
        <v>145</v>
      </c>
      <c r="R7" s="224" t="s">
        <v>179</v>
      </c>
      <c r="S7" s="224" t="s">
        <v>180</v>
      </c>
      <c r="T7" s="224" t="s">
        <v>145</v>
      </c>
      <c r="U7" s="224" t="s">
        <v>179</v>
      </c>
      <c r="V7" s="224" t="s">
        <v>180</v>
      </c>
      <c r="W7" s="224" t="s">
        <v>145</v>
      </c>
      <c r="X7" s="224" t="s">
        <v>179</v>
      </c>
      <c r="Y7" s="224" t="s">
        <v>180</v>
      </c>
      <c r="Z7" s="224" t="s">
        <v>145</v>
      </c>
      <c r="AA7" s="224" t="s">
        <v>179</v>
      </c>
      <c r="AB7" s="224" t="s">
        <v>180</v>
      </c>
      <c r="AC7" s="224" t="s">
        <v>145</v>
      </c>
      <c r="AD7" s="224" t="s">
        <v>179</v>
      </c>
      <c r="AE7" s="224" t="s">
        <v>180</v>
      </c>
      <c r="AF7" s="224" t="s">
        <v>145</v>
      </c>
      <c r="AG7" s="224" t="s">
        <v>179</v>
      </c>
      <c r="AH7" s="224" t="s">
        <v>180</v>
      </c>
      <c r="AI7" s="224" t="s">
        <v>145</v>
      </c>
      <c r="AJ7" s="224" t="s">
        <v>179</v>
      </c>
      <c r="AK7" s="224" t="s">
        <v>180</v>
      </c>
      <c r="AL7" s="224" t="s">
        <v>145</v>
      </c>
      <c r="AM7" s="224" t="s">
        <v>179</v>
      </c>
    </row>
    <row r="8" customFormat="false" ht="264" hidden="false" customHeight="true" outlineLevel="0" collapsed="false">
      <c r="B8" s="225" t="n">
        <v>1</v>
      </c>
      <c r="C8" s="226" t="str">
        <f aca="false">'VIDYALAYA INFO'!G5</f>
        <v>DEFENCE</v>
      </c>
      <c r="D8" s="226" t="str">
        <f aca="false">'VIDYALAYA INFO'!G6</f>
        <v>HIMACHAL PRADESH</v>
      </c>
      <c r="E8" s="226" t="str">
        <f aca="false">'VIDYALAYA INFO'!G4</f>
        <v>KENDRIYA VIDYALAYA PALAMPUR</v>
      </c>
      <c r="F8" s="226" t="str">
        <f aca="false">'VIDYALAYA INFO'!G7</f>
        <v>Sh. LALIT KUMAR</v>
      </c>
      <c r="G8" s="224" t="n">
        <f aca="false">MAIN!S12</f>
        <v>43</v>
      </c>
      <c r="H8" s="224" t="n">
        <f aca="false">MAIN!S11</f>
        <v>39</v>
      </c>
      <c r="I8" s="224" t="n">
        <f aca="false">G8+H8</f>
        <v>82</v>
      </c>
      <c r="J8" s="224" t="n">
        <f aca="false">MAIN!K21</f>
        <v>43</v>
      </c>
      <c r="K8" s="224" t="n">
        <f aca="false">MAIN!K17</f>
        <v>39</v>
      </c>
      <c r="L8" s="224" t="n">
        <f aca="false">J8+K8</f>
        <v>82</v>
      </c>
      <c r="M8" s="224" t="n">
        <f aca="false">MAIN!M21</f>
        <v>0</v>
      </c>
      <c r="N8" s="224" t="n">
        <f aca="false">MAIN!M17</f>
        <v>0</v>
      </c>
      <c r="O8" s="224" t="n">
        <f aca="false">M8+N8</f>
        <v>0</v>
      </c>
      <c r="P8" s="224" t="n">
        <f aca="false">MAIN!L21</f>
        <v>0</v>
      </c>
      <c r="Q8" s="224" t="n">
        <f aca="false">MAIN!L17</f>
        <v>0</v>
      </c>
      <c r="R8" s="224" t="n">
        <f aca="false">SUM(P8:Q8)</f>
        <v>0</v>
      </c>
      <c r="S8" s="227" t="n">
        <f aca="false">MAIN!N21</f>
        <v>100</v>
      </c>
      <c r="T8" s="227" t="n">
        <f aca="false">MAIN!N17</f>
        <v>100</v>
      </c>
      <c r="U8" s="227" t="n">
        <f aca="false">MAIN!N13</f>
        <v>100</v>
      </c>
      <c r="V8" s="224" t="n">
        <f aca="false">MAIN!I8</f>
        <v>1</v>
      </c>
      <c r="W8" s="224" t="n">
        <f aca="false">MAIN!O8</f>
        <v>1</v>
      </c>
      <c r="X8" s="224" t="n">
        <f aca="false">SUM(V8:W8)</f>
        <v>2</v>
      </c>
      <c r="Y8" s="224" t="n">
        <f aca="false">MAIN!J8</f>
        <v>15</v>
      </c>
      <c r="Z8" s="224" t="n">
        <f aca="false">MAIN!P8</f>
        <v>11</v>
      </c>
      <c r="AA8" s="224" t="n">
        <f aca="false">SUM(Y8:Z8)</f>
        <v>26</v>
      </c>
      <c r="AB8" s="224" t="n">
        <f aca="false">MAIN!K8</f>
        <v>17</v>
      </c>
      <c r="AC8" s="224" t="n">
        <f aca="false">MAIN!Q8</f>
        <v>12</v>
      </c>
      <c r="AD8" s="224" t="n">
        <f aca="false">SUM(AB8:AC8)</f>
        <v>29</v>
      </c>
      <c r="AE8" s="224" t="n">
        <f aca="false">MAIN!L8</f>
        <v>9</v>
      </c>
      <c r="AF8" s="224" t="n">
        <f aca="false">MAIN!R8</f>
        <v>9</v>
      </c>
      <c r="AG8" s="224" t="n">
        <f aca="false">SUM(AE8:AF8)</f>
        <v>18</v>
      </c>
      <c r="AH8" s="224" t="n">
        <f aca="false">MAIN!M8</f>
        <v>1</v>
      </c>
      <c r="AI8" s="224" t="n">
        <f aca="false">MAIN!S8</f>
        <v>6</v>
      </c>
      <c r="AJ8" s="224" t="n">
        <f aca="false">SUM(AH8:AI8)</f>
        <v>7</v>
      </c>
      <c r="AK8" s="227" t="n">
        <f aca="false">MAIN!T15</f>
        <v>55.5813953488372</v>
      </c>
      <c r="AL8" s="227" t="n">
        <f aca="false">MAIN!U15</f>
        <v>62.7564102564103</v>
      </c>
      <c r="AM8" s="227" t="n">
        <f aca="false">MAIN!S15</f>
        <v>58.9939024390244</v>
      </c>
    </row>
    <row r="9" customFormat="false" ht="15" hidden="false" customHeight="false" outlineLevel="0" collapsed="false">
      <c r="B9" s="228"/>
    </row>
    <row r="10" customFormat="false" ht="18.75" hidden="false" customHeight="false" outlineLevel="0" collapsed="false">
      <c r="B10" s="229"/>
    </row>
    <row r="11" customFormat="false" ht="18.75" hidden="false" customHeight="false" outlineLevel="0" collapsed="false">
      <c r="B11" s="229"/>
    </row>
    <row r="12" customFormat="false" ht="18.75" hidden="false" customHeight="false" outlineLevel="0" collapsed="false">
      <c r="B12" s="230"/>
    </row>
    <row r="13" customFormat="false" ht="18.75" hidden="false" customHeight="false" outlineLevel="0" collapsed="false">
      <c r="B13" s="231" t="str">
        <f aca="false">F8</f>
        <v>Sh. LALIT KUMAR</v>
      </c>
      <c r="C13" s="231"/>
      <c r="D13" s="231"/>
      <c r="E13" s="231"/>
      <c r="F13" s="231"/>
    </row>
    <row r="14" customFormat="false" ht="18.75" hidden="false" customHeight="false" outlineLevel="0" collapsed="false">
      <c r="B14" s="230"/>
    </row>
    <row r="15" customFormat="false" ht="18.75" hidden="false" customHeight="false" outlineLevel="0" collapsed="false">
      <c r="B15" s="231" t="s">
        <v>208</v>
      </c>
      <c r="C15" s="231"/>
      <c r="D15" s="231"/>
      <c r="E15" s="231"/>
    </row>
  </sheetData>
  <mergeCells count="19">
    <mergeCell ref="B1:AM1"/>
    <mergeCell ref="B2:AM2"/>
    <mergeCell ref="B5:B7"/>
    <mergeCell ref="C5:C7"/>
    <mergeCell ref="D5:D7"/>
    <mergeCell ref="E5:E7"/>
    <mergeCell ref="F5:F7"/>
    <mergeCell ref="G5:I6"/>
    <mergeCell ref="J5:L6"/>
    <mergeCell ref="M5:O6"/>
    <mergeCell ref="P5:R6"/>
    <mergeCell ref="S5:U6"/>
    <mergeCell ref="V5:AJ5"/>
    <mergeCell ref="AK5:AM6"/>
    <mergeCell ref="V6:X6"/>
    <mergeCell ref="Y6:AA6"/>
    <mergeCell ref="AB6:AD6"/>
    <mergeCell ref="AE6:AG6"/>
    <mergeCell ref="AH6:AJ6"/>
  </mergeCells>
  <printOptions headings="false" gridLines="false" gridLinesSet="true" horizontalCentered="true" verticalCentered="true"/>
  <pageMargins left="0.570138888888889" right="0.540277777777778"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tabColor rgb="FF558ED5"/>
    <pageSetUpPr fitToPage="true"/>
  </sheetPr>
  <dimension ref="A1:M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2" min="1" style="0" width="8.61133603238866"/>
    <col collapsed="false" hidden="false" max="3" min="3" style="0" width="25.4210526315789"/>
    <col collapsed="false" hidden="false" max="7" min="4" style="0" width="8.61133603238866"/>
    <col collapsed="false" hidden="false" max="8" min="8" style="0" width="13.1417004048583"/>
    <col collapsed="false" hidden="false" max="9" min="9" style="0" width="8.61133603238866"/>
    <col collapsed="false" hidden="false" max="10" min="10" style="0" width="13.4251012145749"/>
    <col collapsed="false" hidden="false" max="11" min="11" style="0" width="11.5708502024291"/>
    <col collapsed="false" hidden="false" max="1025" min="12" style="0" width="8.61133603238866"/>
  </cols>
  <sheetData>
    <row r="1" customFormat="false" ht="18.75" hidden="false" customHeight="false" outlineLevel="0" collapsed="false">
      <c r="A1" s="219" t="s">
        <v>209</v>
      </c>
      <c r="B1" s="219"/>
      <c r="C1" s="219"/>
      <c r="D1" s="219"/>
      <c r="E1" s="219"/>
      <c r="F1" s="219"/>
      <c r="G1" s="219"/>
      <c r="H1" s="219"/>
      <c r="I1" s="219"/>
      <c r="J1" s="219"/>
      <c r="K1" s="219"/>
      <c r="L1" s="219"/>
      <c r="M1" s="219"/>
    </row>
    <row r="2" customFormat="false" ht="18.75" hidden="false" customHeight="false" outlineLevel="0" collapsed="false">
      <c r="A2" s="219" t="s">
        <v>210</v>
      </c>
      <c r="B2" s="219"/>
      <c r="C2" s="219"/>
      <c r="D2" s="219"/>
      <c r="E2" s="219"/>
      <c r="F2" s="219"/>
      <c r="G2" s="219"/>
      <c r="H2" s="219"/>
      <c r="I2" s="219"/>
      <c r="J2" s="219"/>
      <c r="K2" s="219"/>
      <c r="L2" s="219"/>
      <c r="M2" s="219"/>
    </row>
    <row r="3" customFormat="false" ht="15" hidden="false" customHeight="true" outlineLevel="0" collapsed="false"/>
    <row r="4" customFormat="false" ht="28.5" hidden="false" customHeight="true" outlineLevel="0" collapsed="false">
      <c r="B4" s="223" t="s">
        <v>211</v>
      </c>
      <c r="C4" s="223" t="s">
        <v>212</v>
      </c>
      <c r="D4" s="223" t="s">
        <v>213</v>
      </c>
      <c r="E4" s="223"/>
      <c r="F4" s="223"/>
      <c r="G4" s="223" t="s">
        <v>174</v>
      </c>
      <c r="H4" s="223"/>
      <c r="I4" s="223"/>
      <c r="J4" s="223"/>
      <c r="K4" s="223"/>
    </row>
    <row r="5" customFormat="false" ht="15.75" hidden="false" customHeight="false" outlineLevel="0" collapsed="false">
      <c r="B5" s="223"/>
      <c r="C5" s="223"/>
      <c r="D5" s="223"/>
      <c r="E5" s="223"/>
      <c r="F5" s="223"/>
      <c r="G5" s="223"/>
      <c r="H5" s="223"/>
      <c r="I5" s="223"/>
      <c r="J5" s="223"/>
      <c r="K5" s="223"/>
    </row>
    <row r="6" customFormat="false" ht="15.75" hidden="false" customHeight="false" outlineLevel="0" collapsed="false">
      <c r="B6" s="223"/>
      <c r="C6" s="223"/>
      <c r="D6" s="232" t="s">
        <v>214</v>
      </c>
      <c r="E6" s="232" t="s">
        <v>215</v>
      </c>
      <c r="F6" s="232" t="s">
        <v>216</v>
      </c>
      <c r="G6" s="232" t="s">
        <v>214</v>
      </c>
      <c r="H6" s="232" t="s">
        <v>217</v>
      </c>
      <c r="I6" s="232" t="s">
        <v>215</v>
      </c>
      <c r="J6" s="232" t="s">
        <v>217</v>
      </c>
      <c r="K6" s="232" t="s">
        <v>216</v>
      </c>
    </row>
    <row r="7" customFormat="false" ht="231" hidden="false" customHeight="true" outlineLevel="0" collapsed="false">
      <c r="B7" s="225" t="n">
        <v>1</v>
      </c>
      <c r="C7" s="226" t="str">
        <f aca="false">'VIDYALAYA INFO'!G4</f>
        <v>KENDRIYA VIDYALAYA PALAMPUR</v>
      </c>
      <c r="D7" s="233" t="n">
        <f aca="false">MAIN!J21</f>
        <v>43</v>
      </c>
      <c r="E7" s="233" t="n">
        <f aca="false">MAIN!J17</f>
        <v>39</v>
      </c>
      <c r="F7" s="233" t="n">
        <f aca="false">MAIN!J13</f>
        <v>82</v>
      </c>
      <c r="G7" s="233" t="n">
        <f aca="false">MAIN!K21</f>
        <v>43</v>
      </c>
      <c r="H7" s="234" t="n">
        <f aca="false">MAIN!N21</f>
        <v>100</v>
      </c>
      <c r="I7" s="233" t="n">
        <f aca="false">MAIN!K17</f>
        <v>39</v>
      </c>
      <c r="J7" s="234" t="n">
        <f aca="false">MAIN!N17</f>
        <v>100</v>
      </c>
      <c r="K7" s="234" t="n">
        <f aca="false">MAIN!N13</f>
        <v>100</v>
      </c>
    </row>
    <row r="11" customFormat="false" ht="18.75" hidden="false" customHeight="false" outlineLevel="0" collapsed="false">
      <c r="B11" s="231" t="str">
        <f aca="false">'VIDYALAYA INFO'!G7</f>
        <v>Sh. LALIT KUMAR</v>
      </c>
    </row>
    <row r="13" customFormat="false" ht="18.75" hidden="false" customHeight="false" outlineLevel="0" collapsed="false">
      <c r="B13" s="231" t="s">
        <v>218</v>
      </c>
      <c r="C13" s="235"/>
      <c r="D13" s="235"/>
      <c r="E13" s="235"/>
    </row>
  </sheetData>
  <mergeCells count="6">
    <mergeCell ref="A1:M1"/>
    <mergeCell ref="A2:M2"/>
    <mergeCell ref="B4:B6"/>
    <mergeCell ref="C4:C6"/>
    <mergeCell ref="D4:F5"/>
    <mergeCell ref="G4:K5"/>
  </mergeCell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tabColor rgb="FF953735"/>
    <pageSetUpPr fitToPage="true"/>
  </sheetPr>
  <dimension ref="A1:M2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39" width="9.1417004048583"/>
    <col collapsed="false" hidden="false" max="3" min="2" style="39" width="28"/>
    <col collapsed="false" hidden="true" max="4" min="4" style="39" width="0"/>
    <col collapsed="false" hidden="false" max="5" min="5" style="39" width="40.7125506072874"/>
    <col collapsed="false" hidden="false" max="7" min="6" style="39" width="28"/>
    <col collapsed="false" hidden="false" max="1025" min="8" style="39" width="9.1417004048583"/>
  </cols>
  <sheetData>
    <row r="1" customFormat="false" ht="18.75" hidden="false" customHeight="false" outlineLevel="0" collapsed="false">
      <c r="A1" s="236" t="s">
        <v>219</v>
      </c>
      <c r="B1" s="236"/>
      <c r="C1" s="236"/>
      <c r="D1" s="236"/>
      <c r="E1" s="236"/>
      <c r="F1" s="236"/>
      <c r="G1" s="236"/>
      <c r="H1" s="237"/>
      <c r="I1" s="237"/>
      <c r="J1" s="237"/>
      <c r="K1" s="237"/>
      <c r="L1" s="237"/>
      <c r="M1" s="237"/>
    </row>
    <row r="2" customFormat="false" ht="18.75" hidden="false" customHeight="false" outlineLevel="0" collapsed="false">
      <c r="A2" s="0"/>
      <c r="B2" s="0"/>
      <c r="C2" s="0"/>
      <c r="D2" s="0"/>
      <c r="E2" s="0"/>
      <c r="F2" s="0"/>
      <c r="G2" s="0"/>
      <c r="H2" s="236"/>
      <c r="I2" s="236"/>
      <c r="J2" s="236"/>
      <c r="K2" s="236"/>
      <c r="L2" s="236"/>
      <c r="M2" s="236"/>
    </row>
    <row r="3" customFormat="false" ht="18.75" hidden="false" customHeight="false" outlineLevel="0" collapsed="false">
      <c r="A3" s="236" t="s">
        <v>220</v>
      </c>
      <c r="B3" s="236"/>
      <c r="C3" s="236"/>
      <c r="D3" s="236"/>
      <c r="E3" s="236"/>
      <c r="F3" s="236"/>
      <c r="G3" s="236"/>
      <c r="H3" s="236"/>
      <c r="I3" s="236"/>
      <c r="J3" s="236"/>
      <c r="K3" s="236"/>
      <c r="L3" s="236"/>
      <c r="M3" s="236"/>
    </row>
    <row r="4" customFormat="false" ht="18.75" hidden="false" customHeight="false" outlineLevel="0" collapsed="false">
      <c r="A4" s="236" t="s">
        <v>221</v>
      </c>
      <c r="B4" s="236"/>
      <c r="C4" s="236"/>
      <c r="D4" s="236"/>
      <c r="E4" s="236"/>
      <c r="F4" s="236"/>
      <c r="G4" s="236"/>
      <c r="H4" s="236"/>
      <c r="I4" s="236"/>
      <c r="J4" s="236"/>
      <c r="K4" s="236"/>
      <c r="L4" s="236"/>
      <c r="M4" s="236"/>
    </row>
    <row r="5" customFormat="false" ht="19.5" hidden="false" customHeight="false" outlineLevel="0" collapsed="false">
      <c r="A5" s="238"/>
      <c r="B5" s="0"/>
      <c r="C5" s="0"/>
      <c r="D5" s="0"/>
      <c r="E5" s="0"/>
      <c r="F5" s="0"/>
      <c r="G5" s="0"/>
    </row>
    <row r="6" customFormat="false" ht="18.75" hidden="false" customHeight="false" outlineLevel="0" collapsed="false">
      <c r="A6" s="0"/>
      <c r="B6" s="239" t="s">
        <v>222</v>
      </c>
      <c r="C6" s="240" t="s">
        <v>194</v>
      </c>
      <c r="D6" s="240"/>
      <c r="E6" s="240" t="s">
        <v>223</v>
      </c>
      <c r="F6" s="240" t="s">
        <v>224</v>
      </c>
      <c r="G6" s="241" t="s">
        <v>225</v>
      </c>
    </row>
    <row r="7" customFormat="false" ht="27.75" hidden="false" customHeight="true" outlineLevel="0" collapsed="false">
      <c r="A7" s="0"/>
      <c r="B7" s="242" t="n">
        <v>1</v>
      </c>
      <c r="C7" s="243" t="str">
        <f aca="false">'VIDYALAYA INFO'!G4</f>
        <v>KENDRIYA VIDYALAYA PALAMPUR</v>
      </c>
      <c r="D7" s="244" t="n">
        <f aca="false">(COUNTIF($F$7:F7,F7)-1)*0.0001+F7</f>
        <v>486</v>
      </c>
      <c r="E7" s="245" t="str">
        <f aca="false">IFERROR(INDEX(DATA!$E$3:$E$302,MATCH(D7,DATA!$F$3:$F$302,0)),"NA")</f>
        <v>KUMUD MISHRA</v>
      </c>
      <c r="F7" s="246" t="n">
        <f aca="false">IFERROR(LARGE(IF(DATA!$D$3:$D$302="S",DATA!$G$3:$G$302,""),B7),"NA")</f>
        <v>486</v>
      </c>
      <c r="G7" s="247" t="n">
        <f aca="false">IFERROR(LARGE(IF(DATA!$D$3:$D$302="S",DATA!$H$3:$H$302,""),B7)/100,"NA")</f>
        <v>0.972</v>
      </c>
    </row>
    <row r="8" customFormat="false" ht="27.75" hidden="false" customHeight="true" outlineLevel="0" collapsed="false">
      <c r="A8" s="0"/>
      <c r="B8" s="242" t="n">
        <v>2</v>
      </c>
      <c r="C8" s="243"/>
      <c r="D8" s="244" t="n">
        <f aca="false">(COUNTIF($F$7:F8,F8)-1)*0.0001+F8</f>
        <v>483</v>
      </c>
      <c r="E8" s="245" t="str">
        <f aca="false">IFERROR(INDEX(DATA!$E$3:$E$302,MATCH(D8,DATA!$F$3:$F$302,0)),"NA")</f>
        <v>RUCHITA DHOTE</v>
      </c>
      <c r="F8" s="246" t="n">
        <f aca="false">IFERROR(LARGE(IF(DATA!$D$3:$D$302="S",DATA!$G$3:$G$302,""),B8),"NA")</f>
        <v>483</v>
      </c>
      <c r="G8" s="247" t="n">
        <f aca="false">IFERROR(LARGE(IF(DATA!$D$3:$D$302="S",DATA!$H$3:$H$302,""),B8)/100,"NA")</f>
        <v>0.966</v>
      </c>
    </row>
    <row r="9" customFormat="false" ht="27.75" hidden="false" customHeight="true" outlineLevel="0" collapsed="false">
      <c r="A9" s="248"/>
      <c r="B9" s="242" t="n">
        <v>3</v>
      </c>
      <c r="C9" s="243"/>
      <c r="D9" s="244" t="n">
        <f aca="false">(COUNTIF($F$7:F9,F9)-1)*0.0001+F9</f>
        <v>466</v>
      </c>
      <c r="E9" s="245" t="str">
        <f aca="false">IFERROR(INDEX(DATA!$E$3:$E$302,MATCH(D9,DATA!$F$3:$F$302,0)),"NA")</f>
        <v>KARISHMA KUMARI</v>
      </c>
      <c r="F9" s="246" t="n">
        <f aca="false">IFERROR(LARGE(IF(DATA!$D$3:$D$302="S",DATA!$G$3:$G$302,""),B9),"NA")</f>
        <v>466</v>
      </c>
      <c r="G9" s="247" t="n">
        <f aca="false">IFERROR(LARGE(IF(DATA!$D$3:$D$302="S",DATA!$H$3:$H$302,""),B9)/100,"NA")</f>
        <v>0.932</v>
      </c>
    </row>
    <row r="10" customFormat="false" ht="27.75" hidden="false" customHeight="true" outlineLevel="0" collapsed="false">
      <c r="A10" s="248"/>
      <c r="B10" s="242" t="n">
        <v>4</v>
      </c>
      <c r="C10" s="243"/>
      <c r="D10" s="244" t="n">
        <f aca="false">(COUNTIF($F$7:F10,F10)-1)*0.0001+F10</f>
        <v>466.0001</v>
      </c>
      <c r="E10" s="245" t="str">
        <f aca="false">IFERROR(INDEX(DATA!$E$3:$E$302,MATCH(D10,DATA!$F$3:$F$302,0)),"NA")</f>
        <v>NEHA DHANANJAY RAUT</v>
      </c>
      <c r="F10" s="246" t="n">
        <f aca="false">IFERROR(LARGE(IF(DATA!$D$3:$D$302="S",DATA!$G$3:$G$302,""),B10),"NA")</f>
        <v>466</v>
      </c>
      <c r="G10" s="247" t="n">
        <f aca="false">IFERROR(LARGE(IF(DATA!$D$3:$D$302="S",DATA!$H$3:$H$302,""),B10)/100,"NA")</f>
        <v>0.932</v>
      </c>
    </row>
    <row r="11" customFormat="false" ht="27.75" hidden="false" customHeight="true" outlineLevel="0" collapsed="false">
      <c r="A11" s="248"/>
      <c r="B11" s="242" t="n">
        <v>5</v>
      </c>
      <c r="C11" s="243"/>
      <c r="D11" s="244" t="n">
        <f aca="false">(COUNTIF($F$7:F11,F11)-1)*0.0001+F11</f>
        <v>463</v>
      </c>
      <c r="E11" s="245" t="str">
        <f aca="false">IFERROR(INDEX(DATA!$E$3:$E$302,MATCH(D11,DATA!$F$3:$F$302,0)),"NA")</f>
        <v>NIKITA DHANANJAY RAUT</v>
      </c>
      <c r="F11" s="246" t="n">
        <f aca="false">IFERROR(LARGE(IF(DATA!$D$3:$D$302="S",DATA!$G$3:$G$302,""),B11),"NA")</f>
        <v>463</v>
      </c>
      <c r="G11" s="247" t="n">
        <f aca="false">IFERROR(LARGE(IF(DATA!$D$3:$D$302="S",DATA!$H$3:$H$302,""),B11)/100,"NA")</f>
        <v>0.926</v>
      </c>
    </row>
    <row r="12" customFormat="false" ht="27.75" hidden="false" customHeight="true" outlineLevel="0" collapsed="false">
      <c r="A12" s="249"/>
      <c r="B12" s="242" t="n">
        <v>6</v>
      </c>
      <c r="C12" s="243"/>
      <c r="D12" s="244" t="n">
        <f aca="false">(COUNTIF($F$7:F12,F12)-1)*0.0001+F12</f>
        <v>457</v>
      </c>
      <c r="E12" s="245" t="str">
        <f aca="false">IFERROR(INDEX(DATA!$E$3:$E$302,MATCH(D12,DATA!$F$3:$F$302,0)),"NA")</f>
        <v>SHAMBHVI</v>
      </c>
      <c r="F12" s="246" t="n">
        <f aca="false">IFERROR(LARGE(IF(DATA!$D$3:$D$302="S",DATA!$G$3:$G$302,""),B12),"NA")</f>
        <v>457</v>
      </c>
      <c r="G12" s="247" t="n">
        <f aca="false">IFERROR(LARGE(IF(DATA!$D$3:$D$302="S",DATA!$H$3:$H$302,""),B12)/100,"NA")</f>
        <v>0.914</v>
      </c>
    </row>
    <row r="13" customFormat="false" ht="27.75" hidden="false" customHeight="true" outlineLevel="0" collapsed="false">
      <c r="A13" s="249"/>
      <c r="B13" s="242" t="n">
        <v>7</v>
      </c>
      <c r="C13" s="243"/>
      <c r="D13" s="244" t="n">
        <f aca="false">(COUNTIF($F$7:F13,F13)-1)*0.0001+F13</f>
        <v>450</v>
      </c>
      <c r="E13" s="245" t="str">
        <f aca="false">IFERROR(INDEX(DATA!$E$3:$E$302,MATCH(D13,DATA!$F$3:$F$302,0)),"NA")</f>
        <v>SARTHAK MAHAJAN</v>
      </c>
      <c r="F13" s="246" t="n">
        <f aca="false">IFERROR(LARGE(IF(DATA!$D$3:$D$302="S",DATA!$G$3:$G$302,""),B13),"NA")</f>
        <v>450</v>
      </c>
      <c r="G13" s="247" t="n">
        <f aca="false">IFERROR(LARGE(IF(DATA!$D$3:$D$302="S",DATA!$H$3:$H$302,""),B13)/100,"NA")</f>
        <v>0.9</v>
      </c>
    </row>
    <row r="14" customFormat="false" ht="27.75" hidden="false" customHeight="true" outlineLevel="0" collapsed="false">
      <c r="A14" s="248"/>
      <c r="B14" s="242" t="n">
        <v>8</v>
      </c>
      <c r="C14" s="243"/>
      <c r="D14" s="244" t="n">
        <f aca="false">(COUNTIF($F$7:F14,F14)-1)*0.0001+F14</f>
        <v>446</v>
      </c>
      <c r="E14" s="245" t="str">
        <f aca="false">IFERROR(INDEX(DATA!$E$3:$E$302,MATCH(D14,DATA!$F$3:$F$302,0)),"NA")</f>
        <v>ARSI THAKUR</v>
      </c>
      <c r="F14" s="246" t="n">
        <f aca="false">IFERROR(LARGE(IF(DATA!$D$3:$D$302="S",DATA!$G$3:$G$302,""),B14),"NA")</f>
        <v>446</v>
      </c>
      <c r="G14" s="247" t="n">
        <f aca="false">IFERROR(LARGE(IF(DATA!$D$3:$D$302="S",DATA!$H$3:$H$302,""),B14)/100,"NA")</f>
        <v>0.892</v>
      </c>
    </row>
    <row r="15" customFormat="false" ht="27.75" hidden="false" customHeight="true" outlineLevel="0" collapsed="false">
      <c r="A15" s="248"/>
      <c r="B15" s="242" t="n">
        <v>9</v>
      </c>
      <c r="C15" s="243"/>
      <c r="D15" s="244" t="n">
        <f aca="false">(COUNTIF($F$7:F15,F15)-1)*0.0001+F15</f>
        <v>440</v>
      </c>
      <c r="E15" s="245" t="str">
        <f aca="false">IFERROR(INDEX(DATA!$E$3:$E$302,MATCH(D15,DATA!$F$3:$F$302,0)),"NA")</f>
        <v>SABNAM THAKUR</v>
      </c>
      <c r="F15" s="246" t="n">
        <f aca="false">IFERROR(LARGE(IF(DATA!$D$3:$D$302="S",DATA!$G$3:$G$302,""),B15),"NA")</f>
        <v>440</v>
      </c>
      <c r="G15" s="247" t="n">
        <f aca="false">IFERROR(LARGE(IF(DATA!$D$3:$D$302="S",DATA!$H$3:$H$302,""),B15)/100,"NA")</f>
        <v>0.88</v>
      </c>
    </row>
    <row r="16" customFormat="false" ht="27.75" hidden="false" customHeight="true" outlineLevel="0" collapsed="false">
      <c r="A16" s="248"/>
      <c r="B16" s="250" t="n">
        <v>10</v>
      </c>
      <c r="C16" s="243"/>
      <c r="D16" s="251" t="n">
        <f aca="false">(COUNTIF($F$7:F16,F16)-1)*0.0001+F16</f>
        <v>425</v>
      </c>
      <c r="E16" s="252" t="str">
        <f aca="false">IFERROR(INDEX(DATA!$E$3:$E$302,MATCH(D16,DATA!$F$3:$F$302,0)),"NA")</f>
        <v>PRITYUSH KUMAR</v>
      </c>
      <c r="F16" s="253" t="n">
        <f aca="false">IFERROR(LARGE(IF(DATA!$D$3:$D$302="S",DATA!$G$3:$G$302,""),B16),"NA")</f>
        <v>425</v>
      </c>
      <c r="G16" s="254" t="n">
        <f aca="false">IFERROR(LARGE(IF(DATA!$D$3:$D$302="S",DATA!$H$3:$H$302,""),B16)/100,"NA")</f>
        <v>0.85</v>
      </c>
    </row>
    <row r="17" customFormat="false" ht="18.75" hidden="false" customHeight="false" outlineLevel="0" collapsed="false">
      <c r="A17" s="248"/>
      <c r="B17" s="0"/>
      <c r="C17" s="0"/>
      <c r="D17" s="0"/>
    </row>
    <row r="18" customFormat="false" ht="15" hidden="false" customHeight="false" outlineLevel="0" collapsed="false">
      <c r="B18" s="0"/>
      <c r="C18" s="0"/>
      <c r="D18" s="0"/>
    </row>
    <row r="19" customFormat="false" ht="15" hidden="false" customHeight="false" outlineLevel="0" collapsed="false">
      <c r="B19" s="0"/>
      <c r="C19" s="0"/>
      <c r="D19" s="0"/>
    </row>
    <row r="20" customFormat="false" ht="15" hidden="false" customHeight="true" outlineLevel="0" collapsed="false">
      <c r="B20" s="0"/>
      <c r="C20" s="0"/>
      <c r="D20" s="255"/>
    </row>
    <row r="21" customFormat="false" ht="18.75" hidden="false" customHeight="false" outlineLevel="0" collapsed="false">
      <c r="B21" s="256" t="str">
        <f aca="false">'VIDYALAYA INFO'!G7</f>
        <v>Sh. LALIT KUMAR</v>
      </c>
      <c r="C21" s="0"/>
    </row>
    <row r="22" customFormat="false" ht="15" hidden="false" customHeight="false" outlineLevel="0" collapsed="false">
      <c r="B22" s="0"/>
      <c r="C22" s="0"/>
    </row>
    <row r="23" customFormat="false" ht="18.75" hidden="false" customHeight="false" outlineLevel="0" collapsed="false">
      <c r="B23" s="256" t="s">
        <v>208</v>
      </c>
      <c r="C23" s="256"/>
    </row>
  </sheetData>
  <mergeCells count="7">
    <mergeCell ref="A1:G1"/>
    <mergeCell ref="H2:M2"/>
    <mergeCell ref="A3:G3"/>
    <mergeCell ref="H3:M3"/>
    <mergeCell ref="A4:G4"/>
    <mergeCell ref="H4:M4"/>
    <mergeCell ref="C7:C16"/>
  </mergeCell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2014-05-24T08:33:17Z</dcterms:created>
  <dc:creator>Sanjeev</dc:creator>
  <dc:language>en-IN</dc:language>
  <cp:lastModifiedBy>Windows User</cp:lastModifiedBy>
  <cp:lastPrinted>2018-05-26T08:50:13Z</cp:lastPrinted>
  <dcterms:modified xsi:type="dcterms:W3CDTF">2018-05-31T02:08:43Z</dcterms:modified>
  <cp:revision>0</cp:revision>
</cp:coreProperties>
</file>